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795" activeTab="2"/>
  </bookViews>
  <sheets>
    <sheet name="Standings" sheetId="1" r:id="rId1"/>
    <sheet name="Results" sheetId="2" r:id="rId2"/>
    <sheet name="Year In Review" sheetId="3" r:id="rId3"/>
    <sheet name="Fish Off Qualifiers" sheetId="5" r:id="rId4"/>
    <sheet name="Addresses" sheetId="4" r:id="rId5"/>
  </sheets>
  <calcPr calcId="145621"/>
</workbook>
</file>

<file path=xl/calcChain.xml><?xml version="1.0" encoding="utf-8"?>
<calcChain xmlns="http://schemas.openxmlformats.org/spreadsheetml/2006/main">
  <c r="C5" i="3" l="1"/>
  <c r="P13" i="1" l="1"/>
  <c r="P11" i="1"/>
  <c r="P10" i="1"/>
  <c r="P12" i="1"/>
  <c r="E127" i="2" l="1"/>
  <c r="C127" i="2"/>
  <c r="F126" i="2"/>
  <c r="F122" i="2"/>
  <c r="F118" i="2"/>
  <c r="F117" i="2"/>
  <c r="F116" i="2"/>
  <c r="F115" i="2"/>
  <c r="F114" i="2"/>
  <c r="F113" i="2"/>
  <c r="F111" i="2"/>
  <c r="F110" i="2"/>
  <c r="F109" i="2"/>
  <c r="F108" i="2"/>
  <c r="C128" i="2" l="1"/>
  <c r="P9" i="1"/>
  <c r="P6" i="1"/>
  <c r="P5" i="1"/>
  <c r="P7" i="1" l="1"/>
  <c r="R88" i="2"/>
  <c r="P8" i="1" l="1"/>
  <c r="F79" i="2" l="1"/>
  <c r="F58" i="2" l="1"/>
  <c r="K124" i="2" l="1"/>
  <c r="I124" i="2"/>
  <c r="L123" i="2"/>
  <c r="L117" i="2"/>
  <c r="L114" i="2"/>
  <c r="L112" i="2"/>
  <c r="L111" i="2"/>
  <c r="L110" i="2"/>
  <c r="L109" i="2"/>
  <c r="L106" i="2"/>
  <c r="L105" i="2"/>
  <c r="L104" i="2"/>
  <c r="W94" i="2"/>
  <c r="U94" i="2"/>
  <c r="Q94" i="2"/>
  <c r="O94" i="2"/>
  <c r="K94" i="2"/>
  <c r="I94" i="2"/>
  <c r="E94" i="2"/>
  <c r="C94" i="2"/>
  <c r="X93" i="2"/>
  <c r="R93" i="2"/>
  <c r="L93" i="2"/>
  <c r="F93" i="2"/>
  <c r="L92" i="2"/>
  <c r="F92" i="2"/>
  <c r="L91" i="2"/>
  <c r="F91" i="2"/>
  <c r="X89" i="2"/>
  <c r="F89" i="2"/>
  <c r="X88" i="2"/>
  <c r="L88" i="2"/>
  <c r="F88" i="2"/>
  <c r="R87" i="2"/>
  <c r="F87" i="2"/>
  <c r="L86" i="2"/>
  <c r="F86" i="2"/>
  <c r="X84" i="2"/>
  <c r="R84" i="2"/>
  <c r="L84" i="2"/>
  <c r="F84" i="2"/>
  <c r="X83" i="2"/>
  <c r="R83" i="2"/>
  <c r="L83" i="2"/>
  <c r="F83" i="2"/>
  <c r="X82" i="2"/>
  <c r="R82" i="2"/>
  <c r="X81" i="2"/>
  <c r="R81" i="2"/>
  <c r="L81" i="2"/>
  <c r="F81" i="2"/>
  <c r="X80" i="2"/>
  <c r="R80" i="2"/>
  <c r="F80" i="2"/>
  <c r="R79" i="2"/>
  <c r="X78" i="2"/>
  <c r="R78" i="2"/>
  <c r="L78" i="2"/>
  <c r="F78" i="2"/>
  <c r="X77" i="2"/>
  <c r="R77" i="2"/>
  <c r="L77" i="2"/>
  <c r="F77" i="2"/>
  <c r="R76" i="2"/>
  <c r="L76" i="2"/>
  <c r="F76" i="2"/>
  <c r="X75" i="2"/>
  <c r="R75" i="2"/>
  <c r="L75" i="2"/>
  <c r="F75" i="2"/>
  <c r="X74" i="2"/>
  <c r="W62" i="2"/>
  <c r="U62" i="2"/>
  <c r="Q62" i="2"/>
  <c r="O62" i="2"/>
  <c r="K62" i="2"/>
  <c r="I62" i="2"/>
  <c r="E62" i="2"/>
  <c r="C62" i="2"/>
  <c r="X61" i="2"/>
  <c r="R61" i="2"/>
  <c r="L61" i="2"/>
  <c r="F61" i="2"/>
  <c r="X60" i="2"/>
  <c r="R60" i="2"/>
  <c r="L60" i="2"/>
  <c r="X59" i="2"/>
  <c r="R59" i="2"/>
  <c r="F59" i="2"/>
  <c r="X58" i="2"/>
  <c r="X57" i="2"/>
  <c r="R57" i="2"/>
  <c r="L57" i="2"/>
  <c r="F57" i="2"/>
  <c r="X56" i="2"/>
  <c r="R56" i="2"/>
  <c r="L56" i="2"/>
  <c r="F56" i="2"/>
  <c r="X55" i="2"/>
  <c r="L55" i="2"/>
  <c r="F55" i="2"/>
  <c r="X54" i="2"/>
  <c r="X53" i="2"/>
  <c r="F53" i="2"/>
  <c r="X52" i="2"/>
  <c r="R52" i="2"/>
  <c r="L52" i="2"/>
  <c r="F52" i="2"/>
  <c r="X51" i="2"/>
  <c r="R51" i="2"/>
  <c r="L51" i="2"/>
  <c r="F51" i="2"/>
  <c r="X50" i="2"/>
  <c r="F50" i="2"/>
  <c r="X49" i="2"/>
  <c r="R49" i="2"/>
  <c r="X48" i="2"/>
  <c r="R48" i="2"/>
  <c r="L48" i="2"/>
  <c r="F48" i="2"/>
  <c r="X47" i="2"/>
  <c r="R47" i="2"/>
  <c r="X46" i="2"/>
  <c r="R46" i="2"/>
  <c r="L46" i="2"/>
  <c r="F46" i="2"/>
  <c r="X45" i="2"/>
  <c r="R45" i="2"/>
  <c r="L45" i="2"/>
  <c r="F45" i="2"/>
  <c r="X44" i="2"/>
  <c r="R44" i="2"/>
  <c r="X43" i="2"/>
  <c r="L43" i="2"/>
  <c r="L42" i="2"/>
  <c r="C31" i="2"/>
  <c r="W29" i="2"/>
  <c r="U29" i="2"/>
  <c r="Q29" i="2"/>
  <c r="O29" i="2"/>
  <c r="K29" i="2"/>
  <c r="I29" i="2"/>
  <c r="E29" i="2"/>
  <c r="C29" i="2"/>
  <c r="X28" i="2"/>
  <c r="R28" i="2"/>
  <c r="L28" i="2"/>
  <c r="F28" i="2"/>
  <c r="X27" i="2"/>
  <c r="R27" i="2"/>
  <c r="L27" i="2"/>
  <c r="F27" i="2"/>
  <c r="X26" i="2"/>
  <c r="R26" i="2"/>
  <c r="L26" i="2"/>
  <c r="F26" i="2"/>
  <c r="X25" i="2"/>
  <c r="R25" i="2"/>
  <c r="L25" i="2"/>
  <c r="X24" i="2"/>
  <c r="R24" i="2"/>
  <c r="L24" i="2"/>
  <c r="F24" i="2"/>
  <c r="X23" i="2"/>
  <c r="R23" i="2"/>
  <c r="L23" i="2"/>
  <c r="F23" i="2"/>
  <c r="X22" i="2"/>
  <c r="R22" i="2"/>
  <c r="L22" i="2"/>
  <c r="F22" i="2"/>
  <c r="X21" i="2"/>
  <c r="L21" i="2"/>
  <c r="F21" i="2"/>
  <c r="F20" i="2"/>
  <c r="L19" i="2"/>
  <c r="F19" i="2"/>
  <c r="X18" i="2"/>
  <c r="L18" i="2"/>
  <c r="F18" i="2"/>
  <c r="X17" i="2"/>
  <c r="X16" i="2"/>
  <c r="L16" i="2"/>
  <c r="F16" i="2"/>
  <c r="X15" i="2"/>
  <c r="R15" i="2"/>
  <c r="L15" i="2"/>
  <c r="F15" i="2"/>
  <c r="X14" i="2"/>
  <c r="R14" i="2"/>
  <c r="L14" i="2"/>
  <c r="F14" i="2"/>
  <c r="X13" i="2"/>
  <c r="R13" i="2"/>
  <c r="L13" i="2"/>
  <c r="F13" i="2"/>
  <c r="X12" i="2"/>
  <c r="R12" i="2"/>
  <c r="L12" i="2"/>
  <c r="F12" i="2"/>
  <c r="X11" i="2"/>
  <c r="R11" i="2"/>
  <c r="L11" i="2"/>
  <c r="F11" i="2"/>
  <c r="X10" i="2"/>
  <c r="R10" i="2"/>
  <c r="L10" i="2"/>
  <c r="F10" i="2"/>
  <c r="R9" i="2"/>
  <c r="L9" i="2"/>
  <c r="F9" i="2"/>
  <c r="X8" i="2"/>
  <c r="R8" i="2"/>
  <c r="L8" i="2"/>
  <c r="F8" i="2"/>
  <c r="X7" i="2"/>
  <c r="R7" i="2"/>
  <c r="L7" i="2"/>
  <c r="X6" i="2"/>
  <c r="R6" i="2"/>
  <c r="L6" i="2"/>
  <c r="R5" i="2"/>
  <c r="L5" i="2"/>
  <c r="O34" i="1"/>
  <c r="O46" i="1"/>
  <c r="O43" i="1"/>
  <c r="O39" i="1"/>
  <c r="C28" i="1"/>
  <c r="D28" i="1"/>
  <c r="E28" i="1"/>
  <c r="F28" i="1"/>
  <c r="G28" i="1"/>
  <c r="H28" i="1"/>
  <c r="I28" i="1"/>
  <c r="J28" i="1"/>
  <c r="K28" i="1"/>
  <c r="L28" i="1"/>
  <c r="M28" i="1"/>
  <c r="N28" i="1"/>
  <c r="B28" i="1"/>
  <c r="P14" i="1"/>
  <c r="P19" i="1"/>
  <c r="P16" i="1"/>
  <c r="P20" i="1"/>
  <c r="P18" i="1"/>
  <c r="P15" i="1"/>
  <c r="P17" i="1"/>
  <c r="P21" i="1"/>
  <c r="P22" i="1"/>
  <c r="P23" i="1"/>
  <c r="P24" i="1"/>
  <c r="O7" i="1"/>
  <c r="O24" i="1"/>
  <c r="O23" i="1"/>
  <c r="O11" i="1"/>
  <c r="O22" i="1"/>
  <c r="O21" i="1"/>
  <c r="O10" i="1"/>
  <c r="O12" i="1"/>
  <c r="O17" i="1"/>
  <c r="O15" i="1"/>
  <c r="O18" i="1"/>
  <c r="O9" i="1"/>
  <c r="O20" i="1"/>
  <c r="O16" i="1"/>
  <c r="O13" i="1"/>
  <c r="O19" i="1"/>
  <c r="O14" i="1"/>
  <c r="O5" i="1"/>
  <c r="O6" i="1"/>
  <c r="O8" i="1"/>
  <c r="C30" i="2" l="1"/>
  <c r="O30" i="2"/>
  <c r="O95" i="2"/>
  <c r="C95" i="2"/>
  <c r="I30" i="2"/>
  <c r="I95" i="2"/>
  <c r="U95" i="2"/>
  <c r="U63" i="2"/>
  <c r="I125" i="2"/>
  <c r="O63" i="2"/>
  <c r="I63" i="2"/>
  <c r="Q24" i="1"/>
  <c r="Q20" i="1"/>
  <c r="Q16" i="1"/>
  <c r="Q12" i="1"/>
  <c r="Q8" i="1"/>
  <c r="Q23" i="1"/>
  <c r="Q19" i="1"/>
  <c r="Q15" i="1"/>
  <c r="Q11" i="1"/>
  <c r="Q7" i="1"/>
  <c r="Q22" i="1"/>
  <c r="Q18" i="1"/>
  <c r="Q14" i="1"/>
  <c r="Q10" i="1"/>
  <c r="Q6" i="1"/>
  <c r="Q21" i="1"/>
  <c r="Q17" i="1"/>
  <c r="Q13" i="1"/>
  <c r="Q5" i="1"/>
  <c r="Q9" i="1"/>
  <c r="F62" i="2"/>
  <c r="C63" i="2"/>
  <c r="U30" i="2"/>
  <c r="O28" i="1"/>
</calcChain>
</file>

<file path=xl/comments1.xml><?xml version="1.0" encoding="utf-8"?>
<comments xmlns="http://schemas.openxmlformats.org/spreadsheetml/2006/main">
  <authors>
    <author>Jill Fife</author>
  </authors>
  <commentList>
    <comment ref="U5" authorId="0">
      <text>
        <r>
          <rPr>
            <b/>
            <sz val="9"/>
            <color indexed="81"/>
            <rFont val="Tahoma"/>
            <family val="2"/>
          </rPr>
          <t>Jill Fife:</t>
        </r>
        <r>
          <rPr>
            <sz val="9"/>
            <color indexed="81"/>
            <rFont val="Tahoma"/>
            <family val="2"/>
          </rPr>
          <t xml:space="preserve">
dead fish</t>
        </r>
      </text>
    </comment>
    <comment ref="C43" authorId="0">
      <text>
        <r>
          <rPr>
            <b/>
            <sz val="9"/>
            <color indexed="81"/>
            <rFont val="Tahoma"/>
            <charset val="1"/>
          </rPr>
          <t>Jill Fife:</t>
        </r>
        <r>
          <rPr>
            <sz val="9"/>
            <color indexed="81"/>
            <rFont val="Tahoma"/>
            <charset val="1"/>
          </rPr>
          <t xml:space="preserve">
1 dead fish</t>
        </r>
      </text>
    </comment>
    <comment ref="C44" authorId="0">
      <text>
        <r>
          <rPr>
            <b/>
            <sz val="9"/>
            <color indexed="81"/>
            <rFont val="Tahoma"/>
            <charset val="1"/>
          </rPr>
          <t>Jill Fife:</t>
        </r>
        <r>
          <rPr>
            <sz val="9"/>
            <color indexed="81"/>
            <rFont val="Tahoma"/>
            <charset val="1"/>
          </rPr>
          <t xml:space="preserve">
1 dead fish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Jill Fife:</t>
        </r>
        <r>
          <rPr>
            <sz val="9"/>
            <color indexed="81"/>
            <rFont val="Tahoma"/>
            <charset val="1"/>
          </rPr>
          <t xml:space="preserve">
2 dead fish</t>
        </r>
      </text>
    </comment>
    <comment ref="I49" authorId="0">
      <text>
        <r>
          <rPr>
            <b/>
            <sz val="9"/>
            <color indexed="81"/>
            <rFont val="Tahoma"/>
            <charset val="1"/>
          </rPr>
          <t>Jill Fife:</t>
        </r>
        <r>
          <rPr>
            <sz val="9"/>
            <color indexed="81"/>
            <rFont val="Tahoma"/>
            <charset val="1"/>
          </rPr>
          <t xml:space="preserve">
1 dead fish</t>
        </r>
      </text>
    </comment>
    <comment ref="W76" authorId="0">
      <text>
        <r>
          <rPr>
            <b/>
            <sz val="9"/>
            <color indexed="81"/>
            <rFont val="Tahoma"/>
            <charset val="1"/>
          </rPr>
          <t>Jill Fife:</t>
        </r>
        <r>
          <rPr>
            <sz val="9"/>
            <color indexed="81"/>
            <rFont val="Tahoma"/>
            <charset val="1"/>
          </rPr>
          <t xml:space="preserve">
1 dead .2 penalty.  Weight was 4.26 at scales</t>
        </r>
      </text>
    </comment>
  </commentList>
</comments>
</file>

<file path=xl/comments2.xml><?xml version="1.0" encoding="utf-8"?>
<comments xmlns="http://schemas.openxmlformats.org/spreadsheetml/2006/main">
  <authors>
    <author>Darryl R. Haclomb</author>
    <author>HALCOMB, DARRYL R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30" authorId="1">
      <text>
        <r>
          <rPr>
            <b/>
            <sz val="9"/>
            <color indexed="81"/>
            <rFont val="Tahoma"/>
            <family val="2"/>
          </rPr>
          <t>HALCOMB, DARRYL R:</t>
        </r>
        <r>
          <rPr>
            <sz val="9"/>
            <color indexed="81"/>
            <rFont val="Tahoma"/>
            <family val="2"/>
          </rPr>
          <t xml:space="preserve">
Left club in 2013</t>
        </r>
      </text>
    </comment>
    <comment ref="B31" authorId="1">
      <text>
        <r>
          <rPr>
            <b/>
            <sz val="9"/>
            <color indexed="81"/>
            <rFont val="Tahoma"/>
            <family val="2"/>
          </rPr>
          <t>HALCOMB, DARRYL R:</t>
        </r>
        <r>
          <rPr>
            <sz val="9"/>
            <color indexed="81"/>
            <rFont val="Tahoma"/>
            <family val="2"/>
          </rPr>
          <t xml:space="preserve">
Left club in 2013</t>
        </r>
      </text>
    </comment>
    <comment ref="B32" authorId="1">
      <text>
        <r>
          <rPr>
            <b/>
            <sz val="9"/>
            <color indexed="81"/>
            <rFont val="Tahoma"/>
            <family val="2"/>
          </rPr>
          <t>HALCOMB, DARRYL R:</t>
        </r>
        <r>
          <rPr>
            <sz val="9"/>
            <color indexed="81"/>
            <rFont val="Tahoma"/>
            <family val="2"/>
          </rPr>
          <t xml:space="preserve">
Jeff Gallaugher said Oodie is no longer in club at 3/4/13 meeting.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Darryl R. Haclomb:</t>
        </r>
        <r>
          <rPr>
            <sz val="9"/>
            <color indexed="81"/>
            <rFont val="Tahoma"/>
            <family val="2"/>
          </rPr>
          <t xml:space="preserve">
Quit Club effective 2/2/15</t>
        </r>
      </text>
    </comment>
    <comment ref="B35" authorId="1">
      <text>
        <r>
          <rPr>
            <b/>
            <sz val="9"/>
            <color indexed="81"/>
            <rFont val="Tahoma"/>
            <family val="2"/>
          </rPr>
          <t>HALCOMB, DARRYL R:</t>
        </r>
        <r>
          <rPr>
            <sz val="9"/>
            <color indexed="81"/>
            <rFont val="Tahoma"/>
            <family val="2"/>
          </rPr>
          <t xml:space="preserve">
Jeff Gallaugher said Randy wanted to be placed in the "Inactive membership" at the 3/4/13 meeting.</t>
        </r>
      </text>
    </comment>
  </commentList>
</comments>
</file>

<file path=xl/sharedStrings.xml><?xml version="1.0" encoding="utf-8"?>
<sst xmlns="http://schemas.openxmlformats.org/spreadsheetml/2006/main" count="1189" uniqueCount="256">
  <si>
    <t>C.J. Brown</t>
  </si>
  <si>
    <t>Rocky Fork</t>
  </si>
  <si>
    <t>Ceaser Creek</t>
  </si>
  <si>
    <t>Deer Creek</t>
  </si>
  <si>
    <t>Paint Creek</t>
  </si>
  <si>
    <t>East Fork</t>
  </si>
  <si>
    <t>Allum Creek</t>
  </si>
  <si>
    <t>Paint/Rock Mid Season</t>
  </si>
  <si>
    <t>Ohio River Brush Creek Pool</t>
  </si>
  <si>
    <t>Rush Creek</t>
  </si>
  <si>
    <t>C.J Brown</t>
  </si>
  <si>
    <t>Total Weight</t>
  </si>
  <si>
    <t>Total</t>
  </si>
  <si>
    <t xml:space="preserve">Top 8 </t>
  </si>
  <si>
    <t xml:space="preserve">Points </t>
  </si>
  <si>
    <t>7/28 &amp; 7/29</t>
  </si>
  <si>
    <t>Weight</t>
  </si>
  <si>
    <t>Events</t>
  </si>
  <si>
    <t>Behind</t>
  </si>
  <si>
    <t xml:space="preserve">Dan Rawlings </t>
  </si>
  <si>
    <t xml:space="preserve">Mikey Gallaugher </t>
  </si>
  <si>
    <t xml:space="preserve">Darryl Halcomb </t>
  </si>
  <si>
    <t xml:space="preserve">Tom Lawhorn </t>
  </si>
  <si>
    <t xml:space="preserve">Tim Fife </t>
  </si>
  <si>
    <t xml:space="preserve">Dan Cramer </t>
  </si>
  <si>
    <t xml:space="preserve">Mike Gallaugher </t>
  </si>
  <si>
    <t xml:space="preserve">Dale Groves </t>
  </si>
  <si>
    <t>Jerry Compton</t>
  </si>
  <si>
    <t>Duane Halcomb</t>
  </si>
  <si>
    <t xml:space="preserve">Rick Gallaugher </t>
  </si>
  <si>
    <t>Richard Walker</t>
  </si>
  <si>
    <t xml:space="preserve">Bill Sounders </t>
  </si>
  <si>
    <t xml:space="preserve">Jeff Gallaugher </t>
  </si>
  <si>
    <t>Brent Poling</t>
  </si>
  <si>
    <t>Bryson Lawhorn</t>
  </si>
  <si>
    <t>Cody Maxwell</t>
  </si>
  <si>
    <t xml:space="preserve">Frank Halcomb </t>
  </si>
  <si>
    <t>Jared Cline</t>
  </si>
  <si>
    <t xml:space="preserve">Mike Cooper </t>
  </si>
  <si>
    <t>DNF</t>
  </si>
  <si>
    <t>Angler Total #</t>
  </si>
  <si>
    <t>2018 TOURNAMENT STANDINGS</t>
  </si>
  <si>
    <t>2018 EVENT WINNERS</t>
  </si>
  <si>
    <t>2018 BIG BASS RESULTS</t>
  </si>
  <si>
    <t>2018 SECOND PLACE WINNER</t>
  </si>
  <si>
    <t>2018 10 POUND POT</t>
  </si>
  <si>
    <t>Weight:</t>
  </si>
  <si>
    <t>Payout:</t>
  </si>
  <si>
    <t xml:space="preserve">Angler: </t>
  </si>
  <si>
    <t>Amount Added To Pot:</t>
  </si>
  <si>
    <t>Mickey Gallaugher</t>
  </si>
  <si>
    <t>Darryl Halcomb</t>
  </si>
  <si>
    <t>Dan Cramer</t>
  </si>
  <si>
    <t>Tom Lawhorn</t>
  </si>
  <si>
    <t>Mike Gallaugher</t>
  </si>
  <si>
    <t>Dan Rawlings</t>
  </si>
  <si>
    <t>2018 Year In Review</t>
  </si>
  <si>
    <t>Total Fish Weighed In</t>
  </si>
  <si>
    <t>Av Weight/Fish</t>
  </si>
  <si>
    <t>Angler Of The Year</t>
  </si>
  <si>
    <t>1st Runner Up</t>
  </si>
  <si>
    <t>2nd Runner Up</t>
  </si>
  <si>
    <t>RCBA Classic Winner</t>
  </si>
  <si>
    <t>Angler</t>
  </si>
  <si>
    <t># Fish</t>
  </si>
  <si>
    <t>Location</t>
  </si>
  <si>
    <t>Individual--Best Event</t>
  </si>
  <si>
    <t>Individual--2nd Best Event</t>
  </si>
  <si>
    <t>Individual--3rd Best Event</t>
  </si>
  <si>
    <t>Largest Bass</t>
  </si>
  <si>
    <t>Largest Bass--3rd</t>
  </si>
  <si>
    <t>weight</t>
  </si>
  <si>
    <t>Club--Best Event</t>
  </si>
  <si>
    <t>Club--2nd Best Event</t>
  </si>
  <si>
    <t>Club--3rd Best Event</t>
  </si>
  <si>
    <t>Fish</t>
  </si>
  <si>
    <t>Lunker Awards:</t>
  </si>
  <si>
    <t>CJ Brown</t>
  </si>
  <si>
    <t>Smallmouth</t>
  </si>
  <si>
    <t>Rock Fork</t>
  </si>
  <si>
    <t>Largemouth</t>
  </si>
  <si>
    <t>Name</t>
  </si>
  <si>
    <t>Big B</t>
  </si>
  <si>
    <t>Mike Cooper</t>
  </si>
  <si>
    <t>Av. Wt. Per Fish</t>
  </si>
  <si>
    <t>Av. # Fish Per Hour</t>
  </si>
  <si>
    <t xml:space="preserve">* Big Bass = </t>
  </si>
  <si>
    <t>.</t>
  </si>
  <si>
    <t>* Big Bass =</t>
  </si>
  <si>
    <t xml:space="preserve">** One Dead Fish = </t>
  </si>
  <si>
    <t>Paint Creek &amp; Rocky Fork (Mid Year Classic)</t>
  </si>
  <si>
    <t>Ohio River (Galipolis Pool)</t>
  </si>
  <si>
    <t>28-July &amp; 29-July</t>
  </si>
  <si>
    <t>RCBA Classic (TBD)</t>
  </si>
  <si>
    <t>RCBA Contact Info</t>
  </si>
  <si>
    <t>#</t>
  </si>
  <si>
    <t>Member</t>
  </si>
  <si>
    <t>Address</t>
  </si>
  <si>
    <t>Home Phone</t>
  </si>
  <si>
    <t>Cell</t>
  </si>
  <si>
    <t>E-Mail Address</t>
  </si>
  <si>
    <t>Other email</t>
  </si>
  <si>
    <t>1130 Biers Run Road</t>
  </si>
  <si>
    <t>Chillicothe</t>
  </si>
  <si>
    <t>OH</t>
  </si>
  <si>
    <t>740-998-6437</t>
  </si>
  <si>
    <t>740-637-9749</t>
  </si>
  <si>
    <t>3033 Ragged Ridge Rd.</t>
  </si>
  <si>
    <t>Frankfort</t>
  </si>
  <si>
    <t>740-998-6017</t>
  </si>
  <si>
    <t>740-701-2101</t>
  </si>
  <si>
    <t>halcombd@roadrunner.com</t>
  </si>
  <si>
    <t>Darryl.R.Halcomb@dupont.com</t>
  </si>
  <si>
    <t>7867 St Rt 138</t>
  </si>
  <si>
    <t>740-998-2105</t>
  </si>
  <si>
    <t>740-703-7424</t>
  </si>
  <si>
    <t>Frank Halcomb</t>
  </si>
  <si>
    <t xml:space="preserve">7819 St Rt 138 </t>
  </si>
  <si>
    <t>740-253-5851</t>
  </si>
  <si>
    <t>Jeff Gallaugher</t>
  </si>
  <si>
    <t>1496 Marietta Rd.</t>
  </si>
  <si>
    <t>740-998-4327</t>
  </si>
  <si>
    <t>740-851-4789</t>
  </si>
  <si>
    <t>jlgallaugher@yahoo.com</t>
  </si>
  <si>
    <t>Mike Gallagher</t>
  </si>
  <si>
    <t>Box 47</t>
  </si>
  <si>
    <t>Clarksburg</t>
  </si>
  <si>
    <t>740-993-2007</t>
  </si>
  <si>
    <t>740-466-9342</t>
  </si>
  <si>
    <t>mjgallaugher@precisionfixture.net</t>
  </si>
  <si>
    <t>Mikey Gallaugher</t>
  </si>
  <si>
    <t xml:space="preserve">17310 High St. Box 50 </t>
  </si>
  <si>
    <t>740-253-0132</t>
  </si>
  <si>
    <t>mikegallaugher@precisionfixture.net</t>
  </si>
  <si>
    <t>638 England Hollow</t>
  </si>
  <si>
    <t>740-775-1242</t>
  </si>
  <si>
    <t>740-703-6630</t>
  </si>
  <si>
    <t>richard_wlkr@yahoo.com</t>
  </si>
  <si>
    <t>Tim Fife</t>
  </si>
  <si>
    <t xml:space="preserve">6474 Dry Run Rd. </t>
  </si>
  <si>
    <t>740-775-1281</t>
  </si>
  <si>
    <t>740-649-3011</t>
  </si>
  <si>
    <t>tjfife@horizonview.net</t>
  </si>
  <si>
    <t>Rick Gallaugher</t>
  </si>
  <si>
    <t>230 Biers Run Rd</t>
  </si>
  <si>
    <t>740-998-5918</t>
  </si>
  <si>
    <t>740-701-3153</t>
  </si>
  <si>
    <t>gallaugher@roadrunner.com</t>
  </si>
  <si>
    <t>Dale Groves</t>
  </si>
  <si>
    <t>200 Lana Lane</t>
  </si>
  <si>
    <t>740-772-2060</t>
  </si>
  <si>
    <t>740-703-2304</t>
  </si>
  <si>
    <t>dalegroves13@gmail.com</t>
  </si>
  <si>
    <t>Shane Walker</t>
  </si>
  <si>
    <t>1878 Schaffer Rd.</t>
  </si>
  <si>
    <t>Waverly</t>
  </si>
  <si>
    <t>740-940-9008</t>
  </si>
  <si>
    <t>740-771-5991</t>
  </si>
  <si>
    <t>Bill Souders</t>
  </si>
  <si>
    <t>8000 Old Tarlton Pike</t>
  </si>
  <si>
    <t>Circleville</t>
  </si>
  <si>
    <t>614-745-5823</t>
  </si>
  <si>
    <t>bill.souders@yahoo.com</t>
  </si>
  <si>
    <t>Paul Thomas</t>
  </si>
  <si>
    <t>1544 Turkey Ridge Rd.</t>
  </si>
  <si>
    <t>South Salem</t>
  </si>
  <si>
    <t>740-656-0891</t>
  </si>
  <si>
    <t>paul.thomas@adenalocalschools.com</t>
  </si>
  <si>
    <t>3210 Egypt Pike</t>
  </si>
  <si>
    <t>773-6769</t>
  </si>
  <si>
    <t>614-452-1360</t>
  </si>
  <si>
    <t>Thomas.Lawhorn@exel.com</t>
  </si>
  <si>
    <t>thomas.lawhorn@live.com</t>
  </si>
  <si>
    <t xml:space="preserve">7862 Tarlton Rd. </t>
  </si>
  <si>
    <t>Amanda</t>
  </si>
  <si>
    <t>614-565-9427</t>
  </si>
  <si>
    <t>74Bowhunter74@gmail.com</t>
  </si>
  <si>
    <t>139 Grant Dr.</t>
  </si>
  <si>
    <t>740-649-5336</t>
  </si>
  <si>
    <t>Bryson.Lawhorn@telesistech.com</t>
  </si>
  <si>
    <t>Michael Cooper</t>
  </si>
  <si>
    <t>6891 Haggerty Rd.</t>
  </si>
  <si>
    <t>Hillsboro</t>
  </si>
  <si>
    <t>937-536-9523</t>
  </si>
  <si>
    <t>mc6891@rocketmail.com</t>
  </si>
  <si>
    <t>6280 Fairidge Rd</t>
  </si>
  <si>
    <t>Mom's phone#:         937-403-5709</t>
  </si>
  <si>
    <t>937-971-3474</t>
  </si>
  <si>
    <t>jaredcline62@gmail.com</t>
  </si>
  <si>
    <t>890 Old Elm Rd.</t>
  </si>
  <si>
    <t>740-774-6872</t>
  </si>
  <si>
    <t>740-253-9363</t>
  </si>
  <si>
    <t>Jim Thomas</t>
  </si>
  <si>
    <t>177 Clayborne Blvd.</t>
  </si>
  <si>
    <t>740-701-2043</t>
  </si>
  <si>
    <t>Jjthomas47@roadrunner.com</t>
  </si>
  <si>
    <t>Lonnie Horsley</t>
  </si>
  <si>
    <t>53 Coral Lane</t>
  </si>
  <si>
    <t>740-772-2983</t>
  </si>
  <si>
    <t>740-649-8239</t>
  </si>
  <si>
    <t>Dylan Cooley</t>
  </si>
  <si>
    <t>740-656-5126</t>
  </si>
  <si>
    <t>Ed  Stocklin</t>
  </si>
  <si>
    <t xml:space="preserve">PO Box 66 </t>
  </si>
  <si>
    <t>Hallsville</t>
  </si>
  <si>
    <t>655-2251</t>
  </si>
  <si>
    <t>740-703-1921</t>
  </si>
  <si>
    <t>estocklin@gmail.com</t>
  </si>
  <si>
    <t>Brayden Stocklin</t>
  </si>
  <si>
    <t>16182 Charleston Pike Box 66</t>
  </si>
  <si>
    <t>701-5832</t>
  </si>
  <si>
    <t>740-701-5832</t>
  </si>
  <si>
    <t>bstocklin08@yahoo.com</t>
  </si>
  <si>
    <t>Mike McRoberts</t>
  </si>
  <si>
    <t xml:space="preserve">3097 St. Rt. 207 </t>
  </si>
  <si>
    <t>775-2345</t>
  </si>
  <si>
    <t>740-466-6738</t>
  </si>
  <si>
    <t>ruth.mcroberts@yahoo.com</t>
  </si>
  <si>
    <t>Steve Steele</t>
  </si>
  <si>
    <t>4212 Black Run Rd</t>
  </si>
  <si>
    <t>626-2225</t>
  </si>
  <si>
    <t>740-703-7807</t>
  </si>
  <si>
    <t>ssteele1@roadrunner.com</t>
  </si>
  <si>
    <t>Tim Broughton</t>
  </si>
  <si>
    <t>2247 Owl Creek Rd.</t>
  </si>
  <si>
    <t>775-4068</t>
  </si>
  <si>
    <t>740-701-7721</t>
  </si>
  <si>
    <t>tim21@horizonview.net</t>
  </si>
  <si>
    <t>James Oodie Lowe</t>
  </si>
  <si>
    <t>176 Main St/Roxabelle</t>
  </si>
  <si>
    <t>998-2397</t>
  </si>
  <si>
    <t>detjacks7@hotmail.com</t>
  </si>
  <si>
    <t>Steve Osborne</t>
  </si>
  <si>
    <t>4514 Maple Grove Rd</t>
  </si>
  <si>
    <t>775-2458</t>
  </si>
  <si>
    <t>sbosborne@roadrunner.com</t>
  </si>
  <si>
    <t>740-656-6818</t>
  </si>
  <si>
    <t>hoythunter35@yahoo.com</t>
  </si>
  <si>
    <t>Roger Thacker</t>
  </si>
  <si>
    <t>477 West Fifth St.</t>
  </si>
  <si>
    <t>779-0952</t>
  </si>
  <si>
    <t>740-253-1624</t>
  </si>
  <si>
    <t>trogerthacker@aol.com</t>
  </si>
  <si>
    <t>Randy Malone</t>
  </si>
  <si>
    <t>377 Shannon Drive</t>
  </si>
  <si>
    <t>740-703-0364</t>
  </si>
  <si>
    <t>rmalone@horizonview.net</t>
  </si>
  <si>
    <t>2018 Fish Off Qualifiers</t>
  </si>
  <si>
    <t>Angler:</t>
  </si>
  <si>
    <t>Event</t>
  </si>
  <si>
    <t>Date</t>
  </si>
  <si>
    <t>Tourney Champ</t>
  </si>
  <si>
    <t>Bill Sounders</t>
  </si>
  <si>
    <t>Alum Creek</t>
  </si>
  <si>
    <t>Top 6</t>
  </si>
  <si>
    <t>Rocky Fork (1/2 mid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</si>
</sst>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6" formatCode="[$-409]d\-mm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2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.5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3" fillId="0" borderId="0" xfId="0" applyFont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2" fontId="7" fillId="0" borderId="4" xfId="0" applyNumberFormat="1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2" fontId="7" fillId="2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2" borderId="4" xfId="0" applyFont="1" applyFill="1" applyBorder="1"/>
    <xf numFmtId="0" fontId="7" fillId="0" borderId="4" xfId="0" applyFont="1" applyBorder="1"/>
    <xf numFmtId="0" fontId="8" fillId="2" borderId="4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5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/>
    <xf numFmtId="16" fontId="13" fillId="0" borderId="0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/>
    <xf numFmtId="1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/>
    <xf numFmtId="2" fontId="13" fillId="0" borderId="17" xfId="0" applyNumberFormat="1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2" fillId="0" borderId="0" xfId="0" applyFont="1" applyFill="1" applyBorder="1"/>
    <xf numFmtId="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/>
    <xf numFmtId="2" fontId="13" fillId="0" borderId="10" xfId="0" applyNumberFormat="1" applyFont="1" applyBorder="1" applyAlignment="1">
      <alignment horizontal="center"/>
    </xf>
    <xf numFmtId="2" fontId="13" fillId="0" borderId="18" xfId="0" applyNumberFormat="1" applyFont="1" applyBorder="1" applyAlignment="1">
      <alignment horizontal="center"/>
    </xf>
    <xf numFmtId="0" fontId="13" fillId="0" borderId="19" xfId="0" applyFont="1" applyBorder="1"/>
    <xf numFmtId="2" fontId="12" fillId="0" borderId="4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/>
    <xf numFmtId="0" fontId="13" fillId="0" borderId="20" xfId="0" applyFont="1" applyFill="1" applyBorder="1"/>
    <xf numFmtId="0" fontId="13" fillId="0" borderId="21" xfId="0" applyFont="1" applyBorder="1"/>
    <xf numFmtId="0" fontId="13" fillId="0" borderId="22" xfId="0" applyFont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/>
    <xf numFmtId="49" fontId="10" fillId="4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49" fontId="16" fillId="0" borderId="4" xfId="1" applyNumberFormat="1" applyFont="1" applyBorder="1" applyAlignment="1" applyProtection="1"/>
    <xf numFmtId="0" fontId="5" fillId="0" borderId="4" xfId="0" applyFont="1" applyBorder="1"/>
    <xf numFmtId="49" fontId="16" fillId="0" borderId="4" xfId="1" applyNumberFormat="1" applyFont="1" applyFill="1" applyBorder="1" applyAlignment="1" applyProtection="1"/>
    <xf numFmtId="0" fontId="16" fillId="0" borderId="4" xfId="1" applyFont="1" applyFill="1" applyBorder="1" applyAlignment="1" applyProtection="1"/>
    <xf numFmtId="49" fontId="5" fillId="0" borderId="4" xfId="0" applyNumberFormat="1" applyFont="1" applyFill="1" applyBorder="1"/>
    <xf numFmtId="49" fontId="17" fillId="0" borderId="4" xfId="1" applyNumberFormat="1" applyFont="1" applyFill="1" applyBorder="1" applyAlignment="1" applyProtection="1"/>
    <xf numFmtId="49" fontId="17" fillId="0" borderId="4" xfId="1" applyNumberFormat="1" applyFont="1" applyBorder="1" applyAlignment="1" applyProtection="1"/>
    <xf numFmtId="49" fontId="5" fillId="0" borderId="4" xfId="0" applyNumberFormat="1" applyFont="1" applyBorder="1"/>
    <xf numFmtId="0" fontId="16" fillId="0" borderId="0" xfId="1" applyFont="1" applyAlignment="1" applyProtection="1"/>
    <xf numFmtId="0" fontId="17" fillId="0" borderId="4" xfId="1" applyFont="1" applyBorder="1" applyAlignment="1" applyProtection="1"/>
    <xf numFmtId="0" fontId="16" fillId="0" borderId="4" xfId="1" applyFont="1" applyBorder="1" applyAlignment="1" applyProtection="1"/>
    <xf numFmtId="0" fontId="5" fillId="0" borderId="4" xfId="0" applyFont="1" applyBorder="1" applyAlignment="1">
      <alignment wrapText="1"/>
    </xf>
    <xf numFmtId="49" fontId="5" fillId="0" borderId="0" xfId="0" applyNumberFormat="1" applyFont="1"/>
    <xf numFmtId="0" fontId="5" fillId="0" borderId="4" xfId="0" applyFont="1" applyBorder="1" applyAlignment="1">
      <alignment vertical="center"/>
    </xf>
    <xf numFmtId="49" fontId="16" fillId="0" borderId="4" xfId="1" applyNumberFormat="1" applyFont="1" applyBorder="1" applyAlignment="1" applyProtection="1">
      <alignment vertical="center"/>
    </xf>
    <xf numFmtId="49" fontId="0" fillId="0" borderId="0" xfId="0" applyNumberFormat="1"/>
    <xf numFmtId="0" fontId="4" fillId="0" borderId="0" xfId="0" applyFont="1"/>
    <xf numFmtId="0" fontId="12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0" xfId="0" applyFont="1"/>
    <xf numFmtId="2" fontId="4" fillId="0" borderId="0" xfId="0" applyNumberFormat="1" applyFont="1"/>
    <xf numFmtId="0" fontId="4" fillId="0" borderId="0" xfId="0" applyNumberFormat="1" applyFont="1"/>
    <xf numFmtId="16" fontId="4" fillId="0" borderId="0" xfId="0" applyNumberFormat="1" applyFont="1"/>
    <xf numFmtId="166" fontId="4" fillId="0" borderId="0" xfId="0" applyNumberFormat="1" applyFont="1"/>
    <xf numFmtId="0" fontId="20" fillId="0" borderId="4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5" fillId="0" borderId="0" xfId="0" applyFont="1" applyAlignment="1"/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10" fillId="4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ikegallaugher@precisionfixture.net" TargetMode="External"/><Relationship Id="rId13" Type="http://schemas.openxmlformats.org/officeDocument/2006/relationships/hyperlink" Target="mailto:bstocklin08@yahoo.com" TargetMode="External"/><Relationship Id="rId18" Type="http://schemas.openxmlformats.org/officeDocument/2006/relationships/hyperlink" Target="mailto:bill.souders@yahoo.com" TargetMode="External"/><Relationship Id="rId26" Type="http://schemas.openxmlformats.org/officeDocument/2006/relationships/hyperlink" Target="mailto:jaredcline62@gmail.com" TargetMode="External"/><Relationship Id="rId3" Type="http://schemas.openxmlformats.org/officeDocument/2006/relationships/hyperlink" Target="mailto:halcombd@roadrunner.com" TargetMode="External"/><Relationship Id="rId21" Type="http://schemas.openxmlformats.org/officeDocument/2006/relationships/hyperlink" Target="mailto:paul.thomas@adenalocalschools.com" TargetMode="External"/><Relationship Id="rId7" Type="http://schemas.openxmlformats.org/officeDocument/2006/relationships/hyperlink" Target="mailto:ruth.mcroberts@yahoo.com" TargetMode="External"/><Relationship Id="rId12" Type="http://schemas.openxmlformats.org/officeDocument/2006/relationships/hyperlink" Target="mailto:sbosborne@roadrunner.com" TargetMode="External"/><Relationship Id="rId17" Type="http://schemas.openxmlformats.org/officeDocument/2006/relationships/hyperlink" Target="mailto:trogerthacker@aol.com" TargetMode="External"/><Relationship Id="rId25" Type="http://schemas.openxmlformats.org/officeDocument/2006/relationships/hyperlink" Target="mailto:Bryson.Lawhorn@telesistech.com" TargetMode="External"/><Relationship Id="rId2" Type="http://schemas.openxmlformats.org/officeDocument/2006/relationships/hyperlink" Target="mailto:jlgallaugher@yahoo.com" TargetMode="External"/><Relationship Id="rId16" Type="http://schemas.openxmlformats.org/officeDocument/2006/relationships/hyperlink" Target="mailto:gallaugher@roadrunner.com" TargetMode="External"/><Relationship Id="rId20" Type="http://schemas.openxmlformats.org/officeDocument/2006/relationships/hyperlink" Target="mailto:dalegroves13@gmail.com" TargetMode="External"/><Relationship Id="rId29" Type="http://schemas.openxmlformats.org/officeDocument/2006/relationships/vmlDrawing" Target="../drawings/vmlDrawing2.vml"/><Relationship Id="rId1" Type="http://schemas.openxmlformats.org/officeDocument/2006/relationships/hyperlink" Target="mailto:ssteele1@roadrunner.com" TargetMode="External"/><Relationship Id="rId6" Type="http://schemas.openxmlformats.org/officeDocument/2006/relationships/hyperlink" Target="mailto:tjfife@horizonview.net" TargetMode="External"/><Relationship Id="rId11" Type="http://schemas.openxmlformats.org/officeDocument/2006/relationships/hyperlink" Target="mailto:detjacks7@hotmail.com" TargetMode="External"/><Relationship Id="rId24" Type="http://schemas.openxmlformats.org/officeDocument/2006/relationships/hyperlink" Target="mailto:74Bowhunter74@gmail.com" TargetMode="External"/><Relationship Id="rId5" Type="http://schemas.openxmlformats.org/officeDocument/2006/relationships/hyperlink" Target="mailto:estocklin@gmail.com" TargetMode="External"/><Relationship Id="rId15" Type="http://schemas.openxmlformats.org/officeDocument/2006/relationships/hyperlink" Target="mailto:richard_wlkr@yahoo.com" TargetMode="External"/><Relationship Id="rId23" Type="http://schemas.openxmlformats.org/officeDocument/2006/relationships/hyperlink" Target="mailto:thomas.lawhorn@live.com" TargetMode="External"/><Relationship Id="rId28" Type="http://schemas.openxmlformats.org/officeDocument/2006/relationships/hyperlink" Target="mailto:hoythunter35@yahoo.com" TargetMode="External"/><Relationship Id="rId10" Type="http://schemas.openxmlformats.org/officeDocument/2006/relationships/hyperlink" Target="mailto:Darryl.R.Halcomb@dupont.com" TargetMode="External"/><Relationship Id="rId19" Type="http://schemas.openxmlformats.org/officeDocument/2006/relationships/hyperlink" Target="mailto:Jjthomas47@roadrunner.com" TargetMode="External"/><Relationship Id="rId4" Type="http://schemas.openxmlformats.org/officeDocument/2006/relationships/hyperlink" Target="mailto:tim21@horizonview.net" TargetMode="External"/><Relationship Id="rId9" Type="http://schemas.openxmlformats.org/officeDocument/2006/relationships/hyperlink" Target="mailto:mjgallaugher@precisionfixture.net" TargetMode="External"/><Relationship Id="rId14" Type="http://schemas.openxmlformats.org/officeDocument/2006/relationships/hyperlink" Target="mailto:rmalone@horizonview.net" TargetMode="External"/><Relationship Id="rId22" Type="http://schemas.openxmlformats.org/officeDocument/2006/relationships/hyperlink" Target="mailto:Thomas.Lawhorn@exel.com" TargetMode="External"/><Relationship Id="rId27" Type="http://schemas.openxmlformats.org/officeDocument/2006/relationships/hyperlink" Target="mailto:mc6891@rocketmail.com" TargetMode="External"/><Relationship Id="rId30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46"/>
  <sheetViews>
    <sheetView view="pageBreakPreview" zoomScaleNormal="80" zoomScaleSheetLayoutView="100" workbookViewId="0">
      <pane xSplit="1" ySplit="2" topLeftCell="D21" activePane="bottomRight" state="frozen"/>
      <selection pane="topRight" activeCell="B1" sqref="B1"/>
      <selection pane="bottomLeft" activeCell="A3" sqref="A3"/>
      <selection pane="bottomRight" activeCell="P16" sqref="P16"/>
    </sheetView>
  </sheetViews>
  <sheetFormatPr defaultRowHeight="15" x14ac:dyDescent="0.25"/>
  <cols>
    <col min="1" max="1" width="23.5703125" customWidth="1"/>
    <col min="2" max="14" width="15.28515625" customWidth="1"/>
    <col min="15" max="15" width="11.7109375" customWidth="1"/>
    <col min="16" max="16" width="11.140625" style="9" customWidth="1"/>
    <col min="17" max="17" width="10.7109375" style="9" bestFit="1" customWidth="1"/>
  </cols>
  <sheetData>
    <row r="1" spans="1:17" ht="23.25" x14ac:dyDescent="0.35">
      <c r="B1" s="118" t="s">
        <v>41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:17" ht="15" customHeight="1" x14ac:dyDescent="0.3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48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253</v>
      </c>
      <c r="I3" s="1" t="s">
        <v>3</v>
      </c>
      <c r="J3" s="1" t="s">
        <v>7</v>
      </c>
      <c r="K3" s="1" t="s">
        <v>8</v>
      </c>
      <c r="L3" s="1" t="s">
        <v>9</v>
      </c>
      <c r="M3" s="1" t="s">
        <v>4</v>
      </c>
      <c r="N3" s="1" t="s">
        <v>10</v>
      </c>
      <c r="O3" s="1" t="s">
        <v>12</v>
      </c>
      <c r="P3" s="1" t="s">
        <v>13</v>
      </c>
      <c r="Q3" s="1" t="s">
        <v>14</v>
      </c>
    </row>
    <row r="4" spans="1:17" ht="18" customHeight="1" x14ac:dyDescent="0.25">
      <c r="B4" s="2">
        <v>43204</v>
      </c>
      <c r="C4" s="2">
        <v>43211</v>
      </c>
      <c r="D4" s="2">
        <v>43225</v>
      </c>
      <c r="E4" s="2">
        <v>43239</v>
      </c>
      <c r="F4" s="2">
        <v>43253</v>
      </c>
      <c r="G4" s="2">
        <v>43267</v>
      </c>
      <c r="H4" s="2">
        <v>43281</v>
      </c>
      <c r="I4" s="2">
        <v>43295</v>
      </c>
      <c r="J4" s="3" t="s">
        <v>15</v>
      </c>
      <c r="K4" s="2">
        <v>43330</v>
      </c>
      <c r="L4" s="2">
        <v>43337</v>
      </c>
      <c r="M4" s="2">
        <v>43351</v>
      </c>
      <c r="N4" s="2">
        <v>43365</v>
      </c>
      <c r="O4" s="3" t="s">
        <v>16</v>
      </c>
      <c r="P4" s="3" t="s">
        <v>17</v>
      </c>
      <c r="Q4" s="3" t="s">
        <v>18</v>
      </c>
    </row>
    <row r="5" spans="1:17" ht="18" customHeight="1" x14ac:dyDescent="0.3">
      <c r="A5" s="17" t="s">
        <v>22</v>
      </c>
      <c r="B5" s="6">
        <v>4.1500000000000004</v>
      </c>
      <c r="C5" s="6">
        <v>3.53</v>
      </c>
      <c r="D5" s="6" t="s">
        <v>39</v>
      </c>
      <c r="E5" s="6">
        <v>6.97</v>
      </c>
      <c r="F5" s="6">
        <v>5.46</v>
      </c>
      <c r="G5" s="6">
        <v>7.32</v>
      </c>
      <c r="H5" s="6">
        <v>1.35</v>
      </c>
      <c r="I5" s="6">
        <v>0</v>
      </c>
      <c r="J5" s="6">
        <v>5.84</v>
      </c>
      <c r="K5" s="6">
        <v>0.78</v>
      </c>
      <c r="L5" s="6">
        <v>3.36</v>
      </c>
      <c r="M5" s="6">
        <v>5.54</v>
      </c>
      <c r="N5" s="6">
        <v>7.51</v>
      </c>
      <c r="O5" s="5">
        <f t="shared" ref="O5:O24" si="0">SUM(B5:N5)</f>
        <v>51.81</v>
      </c>
      <c r="P5" s="10">
        <f>SUM(LARGE($B$5:$N$5,{1,2,3,4,5,6,7,8}))</f>
        <v>46.32</v>
      </c>
      <c r="Q5" s="10">
        <f>SUM(P5-P5)</f>
        <v>0</v>
      </c>
    </row>
    <row r="6" spans="1:17" ht="18" customHeight="1" x14ac:dyDescent="0.3">
      <c r="A6" s="17" t="s">
        <v>21</v>
      </c>
      <c r="B6" s="7">
        <v>0</v>
      </c>
      <c r="C6" s="7">
        <v>6.71</v>
      </c>
      <c r="D6" s="6">
        <v>3.59</v>
      </c>
      <c r="E6" s="7">
        <v>2.42</v>
      </c>
      <c r="F6" s="7">
        <v>4.7300000000000004</v>
      </c>
      <c r="G6" s="7">
        <v>8.08</v>
      </c>
      <c r="H6" s="7">
        <v>1.85</v>
      </c>
      <c r="I6" s="7">
        <v>1.96</v>
      </c>
      <c r="J6" s="7">
        <v>10.83</v>
      </c>
      <c r="K6" s="7">
        <v>0</v>
      </c>
      <c r="L6" s="7">
        <v>0</v>
      </c>
      <c r="M6" s="7">
        <v>2.82</v>
      </c>
      <c r="N6" s="7">
        <v>4.22</v>
      </c>
      <c r="O6" s="5">
        <f t="shared" si="0"/>
        <v>47.21</v>
      </c>
      <c r="P6" s="10">
        <f>SUM(LARGE($C$6:$N$6,{1,2,3,4,5,6,7,8}))</f>
        <v>43.4</v>
      </c>
      <c r="Q6" s="10">
        <f>SUM(P5-P6)</f>
        <v>2.9200000000000017</v>
      </c>
    </row>
    <row r="7" spans="1:17" ht="18" customHeight="1" x14ac:dyDescent="0.3">
      <c r="A7" s="17" t="s">
        <v>19</v>
      </c>
      <c r="B7" s="7">
        <v>7.42</v>
      </c>
      <c r="C7" s="7">
        <v>0</v>
      </c>
      <c r="D7" s="7">
        <v>5.42</v>
      </c>
      <c r="E7" s="7">
        <v>4.05</v>
      </c>
      <c r="F7" s="7">
        <v>2.44</v>
      </c>
      <c r="G7" s="7">
        <v>4.0199999999999996</v>
      </c>
      <c r="H7" s="7">
        <v>0</v>
      </c>
      <c r="I7" s="7">
        <v>5.18</v>
      </c>
      <c r="J7" s="7">
        <v>5.07</v>
      </c>
      <c r="K7" s="7">
        <v>0</v>
      </c>
      <c r="L7" s="7">
        <v>0</v>
      </c>
      <c r="M7" s="7">
        <v>2.85</v>
      </c>
      <c r="N7" s="7" t="s">
        <v>39</v>
      </c>
      <c r="O7" s="5">
        <f t="shared" si="0"/>
        <v>36.450000000000003</v>
      </c>
      <c r="P7" s="10">
        <f>SUM(LARGE($B$7:$N$7,{1,2,3,4,5,6,7,8}))</f>
        <v>36.449999999999996</v>
      </c>
      <c r="Q7" s="10">
        <f>SUM(P5-P7)</f>
        <v>9.8700000000000045</v>
      </c>
    </row>
    <row r="8" spans="1:17" ht="18" customHeight="1" x14ac:dyDescent="0.3">
      <c r="A8" s="17" t="s">
        <v>20</v>
      </c>
      <c r="B8" s="7">
        <v>7.71</v>
      </c>
      <c r="C8" s="7">
        <v>3.08</v>
      </c>
      <c r="D8" s="7">
        <v>0.98</v>
      </c>
      <c r="E8" s="7">
        <v>8.0500000000000007</v>
      </c>
      <c r="F8" s="7">
        <v>2.87</v>
      </c>
      <c r="G8" s="7">
        <v>0</v>
      </c>
      <c r="H8" s="7">
        <v>5.6</v>
      </c>
      <c r="I8" s="7">
        <v>2.36</v>
      </c>
      <c r="J8" s="7">
        <v>2.0499999999999998</v>
      </c>
      <c r="K8" s="7">
        <v>1.35</v>
      </c>
      <c r="L8" s="7">
        <v>0</v>
      </c>
      <c r="M8" s="7">
        <v>2.62</v>
      </c>
      <c r="N8" s="7">
        <v>2.52</v>
      </c>
      <c r="O8" s="5">
        <f t="shared" si="0"/>
        <v>39.19</v>
      </c>
      <c r="P8" s="10">
        <f>SUM(LARGE($B$8:$N$8,{1,2,3,4,5,6,7,8}))</f>
        <v>34.81</v>
      </c>
      <c r="Q8" s="10">
        <f>SUM(P5-P8)</f>
        <v>11.509999999999998</v>
      </c>
    </row>
    <row r="9" spans="1:17" ht="18" customHeight="1" x14ac:dyDescent="0.3">
      <c r="A9" s="17" t="s">
        <v>28</v>
      </c>
      <c r="B9" s="8">
        <v>3.14</v>
      </c>
      <c r="C9" s="8">
        <v>0</v>
      </c>
      <c r="D9" s="6" t="s">
        <v>39</v>
      </c>
      <c r="E9" s="6">
        <v>6.62</v>
      </c>
      <c r="F9" s="7">
        <v>3.97</v>
      </c>
      <c r="G9" s="6" t="s">
        <v>39</v>
      </c>
      <c r="H9" s="6" t="s">
        <v>39</v>
      </c>
      <c r="I9" s="7">
        <v>2.46</v>
      </c>
      <c r="J9" s="7">
        <v>10.66</v>
      </c>
      <c r="K9" s="7">
        <v>0</v>
      </c>
      <c r="L9" s="7">
        <v>0</v>
      </c>
      <c r="M9" s="7">
        <v>3.38</v>
      </c>
      <c r="N9" s="7">
        <v>3.89</v>
      </c>
      <c r="O9" s="5">
        <f t="shared" si="0"/>
        <v>34.119999999999997</v>
      </c>
      <c r="P9" s="10">
        <f>SUM(LARGE($B$9:$N$9,{1,2,3,4,5,6,7,8}))</f>
        <v>34.119999999999997</v>
      </c>
      <c r="Q9" s="10">
        <f>SUM(P5-P9)</f>
        <v>12.200000000000003</v>
      </c>
    </row>
    <row r="10" spans="1:17" ht="18" customHeight="1" x14ac:dyDescent="0.3">
      <c r="A10" s="17" t="s">
        <v>33</v>
      </c>
      <c r="B10" s="5">
        <v>0</v>
      </c>
      <c r="C10" s="5">
        <v>1.18</v>
      </c>
      <c r="D10" s="6" t="s">
        <v>39</v>
      </c>
      <c r="E10" s="6">
        <v>9.08</v>
      </c>
      <c r="F10" s="5">
        <v>3.26</v>
      </c>
      <c r="G10" s="6">
        <v>1.1000000000000001</v>
      </c>
      <c r="H10" s="6" t="s">
        <v>39</v>
      </c>
      <c r="I10" s="5">
        <v>5.34</v>
      </c>
      <c r="J10" s="6">
        <v>4.75</v>
      </c>
      <c r="K10" s="6" t="s">
        <v>39</v>
      </c>
      <c r="L10" s="7">
        <v>2.5299999999999998</v>
      </c>
      <c r="M10" s="7" t="s">
        <v>39</v>
      </c>
      <c r="N10" s="7" t="s">
        <v>39</v>
      </c>
      <c r="O10" s="5">
        <f t="shared" si="0"/>
        <v>27.240000000000002</v>
      </c>
      <c r="P10" s="10">
        <f>SUM(LARGE($B$10:$N$10,{1,2,3,4,5,6,7,8}))</f>
        <v>27.240000000000002</v>
      </c>
      <c r="Q10" s="10">
        <f>SUM(P5-P10)</f>
        <v>19.079999999999998</v>
      </c>
    </row>
    <row r="11" spans="1:17" ht="18" customHeight="1" x14ac:dyDescent="0.3">
      <c r="A11" s="17" t="s">
        <v>36</v>
      </c>
      <c r="B11" s="6" t="s">
        <v>39</v>
      </c>
      <c r="C11" s="6" t="s">
        <v>39</v>
      </c>
      <c r="D11" s="6" t="s">
        <v>39</v>
      </c>
      <c r="E11" s="6">
        <v>3.84</v>
      </c>
      <c r="F11" s="6">
        <v>2.83</v>
      </c>
      <c r="G11" s="6">
        <v>6.24</v>
      </c>
      <c r="H11" s="6">
        <v>1.4</v>
      </c>
      <c r="I11" s="7">
        <v>0</v>
      </c>
      <c r="J11" s="7">
        <v>3.73</v>
      </c>
      <c r="K11" s="6">
        <v>1.23</v>
      </c>
      <c r="L11" s="7">
        <v>3.59</v>
      </c>
      <c r="M11" s="7">
        <v>3.62</v>
      </c>
      <c r="N11" s="7">
        <v>1.4</v>
      </c>
      <c r="O11" s="5">
        <f t="shared" si="0"/>
        <v>27.88</v>
      </c>
      <c r="P11" s="10">
        <f>SUM(LARGE($B$11:$N$11,{1,2,3,4,5,6,7,8}))</f>
        <v>26.65</v>
      </c>
      <c r="Q11" s="10">
        <f>SUM(P5-P11)</f>
        <v>19.670000000000002</v>
      </c>
    </row>
    <row r="12" spans="1:17" ht="18" customHeight="1" x14ac:dyDescent="0.3">
      <c r="A12" s="17" t="s">
        <v>32</v>
      </c>
      <c r="B12" s="5">
        <v>0</v>
      </c>
      <c r="C12" s="5">
        <v>0</v>
      </c>
      <c r="D12" s="6">
        <v>1.94</v>
      </c>
      <c r="E12" s="6">
        <v>2.38</v>
      </c>
      <c r="F12" s="5">
        <v>2.29</v>
      </c>
      <c r="G12" s="6" t="s">
        <v>39</v>
      </c>
      <c r="H12" s="8">
        <v>0.85</v>
      </c>
      <c r="I12" s="8">
        <v>4.37</v>
      </c>
      <c r="J12" s="7">
        <v>6.81</v>
      </c>
      <c r="K12" s="8">
        <v>0</v>
      </c>
      <c r="L12" s="8">
        <v>1.74</v>
      </c>
      <c r="M12" s="7">
        <v>4.26</v>
      </c>
      <c r="N12" s="8">
        <v>2.12</v>
      </c>
      <c r="O12" s="5">
        <f t="shared" si="0"/>
        <v>26.76</v>
      </c>
      <c r="P12" s="10">
        <f>SUM(LARGE($B$12:$N$12,{1,2,3,4,5,6,7,8}))</f>
        <v>25.91</v>
      </c>
      <c r="Q12" s="10">
        <f>SUM(P5-P12)</f>
        <v>20.41</v>
      </c>
    </row>
    <row r="13" spans="1:17" ht="18" customHeight="1" x14ac:dyDescent="0.3">
      <c r="A13" s="17" t="s">
        <v>25</v>
      </c>
      <c r="B13" s="5">
        <v>0</v>
      </c>
      <c r="C13" s="5">
        <v>5.67</v>
      </c>
      <c r="D13" s="6">
        <v>0</v>
      </c>
      <c r="E13" s="6">
        <v>1.1499999999999999</v>
      </c>
      <c r="F13" s="7">
        <v>2.85</v>
      </c>
      <c r="G13" s="7">
        <v>4.54</v>
      </c>
      <c r="H13" s="6">
        <v>0</v>
      </c>
      <c r="I13" s="7">
        <v>2.46</v>
      </c>
      <c r="J13" s="7">
        <v>4.59</v>
      </c>
      <c r="K13" s="6">
        <v>0</v>
      </c>
      <c r="L13" s="7">
        <v>0</v>
      </c>
      <c r="M13" s="7">
        <v>2.61</v>
      </c>
      <c r="N13" s="7">
        <v>1.44</v>
      </c>
      <c r="O13" s="5">
        <f t="shared" si="0"/>
        <v>25.310000000000002</v>
      </c>
      <c r="P13" s="10">
        <f>SUM(LARGE($B$13:$N$13,{1,2,3,4,5,6,7,8}))</f>
        <v>25.310000000000002</v>
      </c>
      <c r="Q13" s="10">
        <f>SUM(P5-P13)</f>
        <v>21.009999999999998</v>
      </c>
    </row>
    <row r="14" spans="1:17" ht="18" customHeight="1" x14ac:dyDescent="0.3">
      <c r="A14" s="17" t="s">
        <v>23</v>
      </c>
      <c r="B14" s="6">
        <v>0</v>
      </c>
      <c r="C14" s="6">
        <v>4.32</v>
      </c>
      <c r="D14" s="6">
        <v>2.16</v>
      </c>
      <c r="E14" s="6" t="s">
        <v>39</v>
      </c>
      <c r="F14" s="7">
        <v>2.5499999999999998</v>
      </c>
      <c r="G14" s="6">
        <v>2.2200000000000002</v>
      </c>
      <c r="H14" s="6" t="s">
        <v>39</v>
      </c>
      <c r="I14" s="7">
        <v>2.27</v>
      </c>
      <c r="J14" s="7">
        <v>7.79</v>
      </c>
      <c r="K14" s="7">
        <v>0</v>
      </c>
      <c r="L14" s="7">
        <v>0</v>
      </c>
      <c r="M14" s="7">
        <v>2.46</v>
      </c>
      <c r="N14" s="7">
        <v>0</v>
      </c>
      <c r="O14" s="5">
        <f t="shared" si="0"/>
        <v>23.770000000000003</v>
      </c>
      <c r="P14" s="10">
        <f t="shared" ref="P14:P24" si="1">SUM(B14:N14)</f>
        <v>23.770000000000003</v>
      </c>
      <c r="Q14" s="10">
        <f>SUM(P5-P14)</f>
        <v>22.549999999999997</v>
      </c>
    </row>
    <row r="15" spans="1:17" ht="18" customHeight="1" x14ac:dyDescent="0.3">
      <c r="A15" s="17" t="s">
        <v>30</v>
      </c>
      <c r="B15" s="6" t="s">
        <v>39</v>
      </c>
      <c r="C15" s="6">
        <v>1.24</v>
      </c>
      <c r="D15" s="6">
        <v>1.1599999999999999</v>
      </c>
      <c r="E15" s="6">
        <v>3.82</v>
      </c>
      <c r="F15" s="7">
        <v>3.76</v>
      </c>
      <c r="G15" s="6" t="s">
        <v>39</v>
      </c>
      <c r="H15" s="7" t="s">
        <v>39</v>
      </c>
      <c r="I15" s="7">
        <v>5.03</v>
      </c>
      <c r="J15" s="7" t="s">
        <v>39</v>
      </c>
      <c r="K15" s="6" t="s">
        <v>39</v>
      </c>
      <c r="L15" s="6" t="s">
        <v>39</v>
      </c>
      <c r="M15" s="7" t="s">
        <v>39</v>
      </c>
      <c r="N15" s="7" t="s">
        <v>39</v>
      </c>
      <c r="O15" s="5">
        <f t="shared" si="0"/>
        <v>15.010000000000002</v>
      </c>
      <c r="P15" s="10">
        <f t="shared" si="1"/>
        <v>15.010000000000002</v>
      </c>
      <c r="Q15" s="10">
        <f>SUM(P5-P15)</f>
        <v>31.31</v>
      </c>
    </row>
    <row r="16" spans="1:17" ht="18" customHeight="1" x14ac:dyDescent="0.3">
      <c r="A16" s="17" t="s">
        <v>26</v>
      </c>
      <c r="B16" s="6">
        <v>0.97</v>
      </c>
      <c r="C16" s="6">
        <v>4.4400000000000004</v>
      </c>
      <c r="D16" s="6">
        <v>0</v>
      </c>
      <c r="E16" s="6">
        <v>1.03</v>
      </c>
      <c r="F16" s="6">
        <v>1.19</v>
      </c>
      <c r="G16" s="6">
        <v>2.0099999999999998</v>
      </c>
      <c r="H16" s="6">
        <v>0</v>
      </c>
      <c r="I16" s="7">
        <v>1.3</v>
      </c>
      <c r="J16" s="7">
        <v>2.2200000000000002</v>
      </c>
      <c r="K16" s="6" t="s">
        <v>39</v>
      </c>
      <c r="L16" s="7">
        <v>0</v>
      </c>
      <c r="M16" s="6">
        <v>0</v>
      </c>
      <c r="N16" s="6">
        <v>0</v>
      </c>
      <c r="O16" s="5">
        <f t="shared" si="0"/>
        <v>13.160000000000002</v>
      </c>
      <c r="P16" s="10">
        <f t="shared" si="1"/>
        <v>13.160000000000002</v>
      </c>
      <c r="Q16" s="10">
        <f>SUM(P5-P16)</f>
        <v>33.159999999999997</v>
      </c>
    </row>
    <row r="17" spans="1:17" ht="18" customHeight="1" x14ac:dyDescent="0.3">
      <c r="A17" s="17" t="s">
        <v>31</v>
      </c>
      <c r="B17" s="5">
        <v>0</v>
      </c>
      <c r="C17" s="5">
        <v>0</v>
      </c>
      <c r="D17" s="6">
        <v>2.0099999999999998</v>
      </c>
      <c r="E17" s="6">
        <v>1</v>
      </c>
      <c r="F17" s="5">
        <v>2.19</v>
      </c>
      <c r="G17" s="6">
        <v>0</v>
      </c>
      <c r="H17" s="5">
        <v>0.85</v>
      </c>
      <c r="I17" s="5">
        <v>0</v>
      </c>
      <c r="J17" s="7">
        <v>3.34</v>
      </c>
      <c r="K17" s="6" t="s">
        <v>39</v>
      </c>
      <c r="L17" s="6" t="s">
        <v>39</v>
      </c>
      <c r="M17" s="6">
        <v>0</v>
      </c>
      <c r="N17" s="6">
        <v>1.19</v>
      </c>
      <c r="O17" s="5">
        <f t="shared" si="0"/>
        <v>10.579999999999998</v>
      </c>
      <c r="P17" s="10">
        <f t="shared" si="1"/>
        <v>10.579999999999998</v>
      </c>
      <c r="Q17" s="10">
        <f>SUM(P5-P17)</f>
        <v>35.74</v>
      </c>
    </row>
    <row r="18" spans="1:17" ht="18" customHeight="1" x14ac:dyDescent="0.3">
      <c r="A18" s="17" t="s">
        <v>29</v>
      </c>
      <c r="B18" s="6">
        <v>2.81</v>
      </c>
      <c r="C18" s="6">
        <v>0</v>
      </c>
      <c r="D18" s="6">
        <v>0</v>
      </c>
      <c r="E18" s="6">
        <v>1.89</v>
      </c>
      <c r="F18" s="7" t="s">
        <v>39</v>
      </c>
      <c r="G18" s="6" t="s">
        <v>39</v>
      </c>
      <c r="H18" s="6">
        <v>1.35</v>
      </c>
      <c r="I18" s="6">
        <v>1.44</v>
      </c>
      <c r="J18" s="6">
        <v>1.24</v>
      </c>
      <c r="K18" s="6" t="s">
        <v>39</v>
      </c>
      <c r="L18" s="6">
        <v>0</v>
      </c>
      <c r="M18" s="7" t="s">
        <v>39</v>
      </c>
      <c r="N18" s="7" t="s">
        <v>39</v>
      </c>
      <c r="O18" s="5">
        <f t="shared" si="0"/>
        <v>8.73</v>
      </c>
      <c r="P18" s="10">
        <f t="shared" si="1"/>
        <v>8.73</v>
      </c>
      <c r="Q18" s="10">
        <f>SUM(P5-P18)</f>
        <v>37.590000000000003</v>
      </c>
    </row>
    <row r="19" spans="1:17" ht="18" customHeight="1" x14ac:dyDescent="0.3">
      <c r="A19" s="18" t="s">
        <v>24</v>
      </c>
      <c r="B19" s="5">
        <v>0</v>
      </c>
      <c r="C19" s="5">
        <v>0</v>
      </c>
      <c r="D19" s="6">
        <v>5.81</v>
      </c>
      <c r="E19" s="6">
        <v>1.4</v>
      </c>
      <c r="F19" s="7" t="s">
        <v>39</v>
      </c>
      <c r="G19" s="7">
        <v>0</v>
      </c>
      <c r="H19" s="6" t="s">
        <v>39</v>
      </c>
      <c r="I19" s="6" t="s">
        <v>39</v>
      </c>
      <c r="J19" s="6" t="s">
        <v>39</v>
      </c>
      <c r="K19" s="6" t="s">
        <v>39</v>
      </c>
      <c r="L19" s="6" t="s">
        <v>39</v>
      </c>
      <c r="M19" s="6">
        <v>0</v>
      </c>
      <c r="N19" s="7" t="s">
        <v>39</v>
      </c>
      <c r="O19" s="5">
        <f t="shared" si="0"/>
        <v>7.2099999999999991</v>
      </c>
      <c r="P19" s="10">
        <f t="shared" si="1"/>
        <v>7.2099999999999991</v>
      </c>
      <c r="Q19" s="10">
        <f>SUM(P5-P19)</f>
        <v>39.11</v>
      </c>
    </row>
    <row r="20" spans="1:17" ht="18" customHeight="1" x14ac:dyDescent="0.3">
      <c r="A20" s="18" t="s">
        <v>27</v>
      </c>
      <c r="B20" s="5" t="s">
        <v>39</v>
      </c>
      <c r="C20" s="5">
        <v>5.07</v>
      </c>
      <c r="D20" s="6">
        <v>0</v>
      </c>
      <c r="E20" s="6">
        <v>2.1</v>
      </c>
      <c r="F20" s="7" t="s">
        <v>39</v>
      </c>
      <c r="G20" s="6" t="s">
        <v>39</v>
      </c>
      <c r="H20" s="6" t="s">
        <v>39</v>
      </c>
      <c r="I20" s="6" t="s">
        <v>39</v>
      </c>
      <c r="J20" s="6" t="s">
        <v>39</v>
      </c>
      <c r="K20" s="6" t="s">
        <v>39</v>
      </c>
      <c r="L20" s="6" t="s">
        <v>39</v>
      </c>
      <c r="M20" s="7" t="s">
        <v>39</v>
      </c>
      <c r="N20" s="7" t="s">
        <v>39</v>
      </c>
      <c r="O20" s="5">
        <f t="shared" si="0"/>
        <v>7.17</v>
      </c>
      <c r="P20" s="10">
        <f t="shared" si="1"/>
        <v>7.17</v>
      </c>
      <c r="Q20" s="10">
        <f>SUM(P5-P20)</f>
        <v>39.15</v>
      </c>
    </row>
    <row r="21" spans="1:17" ht="18" customHeight="1" x14ac:dyDescent="0.3">
      <c r="A21" s="17" t="s">
        <v>34</v>
      </c>
      <c r="B21" s="5">
        <v>0</v>
      </c>
      <c r="C21" s="5">
        <v>0</v>
      </c>
      <c r="D21" s="6" t="s">
        <v>39</v>
      </c>
      <c r="E21" s="6" t="s">
        <v>39</v>
      </c>
      <c r="F21" s="6">
        <v>2.15</v>
      </c>
      <c r="G21" s="6" t="s">
        <v>39</v>
      </c>
      <c r="H21" s="6" t="s">
        <v>39</v>
      </c>
      <c r="I21" s="6">
        <v>0.9</v>
      </c>
      <c r="J21" s="6" t="s">
        <v>39</v>
      </c>
      <c r="K21" s="7">
        <v>0</v>
      </c>
      <c r="L21" s="6" t="s">
        <v>39</v>
      </c>
      <c r="M21" s="7" t="s">
        <v>39</v>
      </c>
      <c r="N21" s="7">
        <v>0</v>
      </c>
      <c r="O21" s="5">
        <f t="shared" si="0"/>
        <v>3.05</v>
      </c>
      <c r="P21" s="10">
        <f t="shared" si="1"/>
        <v>3.05</v>
      </c>
      <c r="Q21" s="10">
        <f>SUM(P5-P21)</f>
        <v>43.27</v>
      </c>
    </row>
    <row r="22" spans="1:17" ht="18" customHeight="1" x14ac:dyDescent="0.3">
      <c r="A22" s="17" t="s">
        <v>35</v>
      </c>
      <c r="B22" s="5">
        <v>0</v>
      </c>
      <c r="C22" s="5" t="s">
        <v>39</v>
      </c>
      <c r="D22" s="6" t="s">
        <v>39</v>
      </c>
      <c r="E22" s="6" t="s">
        <v>39</v>
      </c>
      <c r="F22" s="7" t="s">
        <v>39</v>
      </c>
      <c r="G22" s="6" t="s">
        <v>39</v>
      </c>
      <c r="H22" s="6" t="s">
        <v>39</v>
      </c>
      <c r="I22" s="6">
        <v>1.1000000000000001</v>
      </c>
      <c r="J22" s="6">
        <v>1.83</v>
      </c>
      <c r="K22" s="6" t="s">
        <v>39</v>
      </c>
      <c r="L22" s="6" t="s">
        <v>39</v>
      </c>
      <c r="M22" s="7" t="s">
        <v>39</v>
      </c>
      <c r="N22" s="7" t="s">
        <v>39</v>
      </c>
      <c r="O22" s="5">
        <f t="shared" si="0"/>
        <v>2.93</v>
      </c>
      <c r="P22" s="10">
        <f t="shared" si="1"/>
        <v>2.93</v>
      </c>
      <c r="Q22" s="10">
        <f>SUM(P5-P22)</f>
        <v>43.39</v>
      </c>
    </row>
    <row r="23" spans="1:17" ht="18" customHeight="1" x14ac:dyDescent="0.3">
      <c r="A23" s="18" t="s">
        <v>37</v>
      </c>
      <c r="B23" s="5" t="s">
        <v>39</v>
      </c>
      <c r="C23" s="5">
        <v>0</v>
      </c>
      <c r="D23" s="6">
        <v>0</v>
      </c>
      <c r="E23" s="6">
        <v>2.2999999999999998</v>
      </c>
      <c r="F23" s="6" t="s">
        <v>39</v>
      </c>
      <c r="G23" s="6" t="s">
        <v>39</v>
      </c>
      <c r="H23" s="6" t="s">
        <v>39</v>
      </c>
      <c r="I23" s="6" t="s">
        <v>39</v>
      </c>
      <c r="J23" s="6" t="s">
        <v>39</v>
      </c>
      <c r="K23" s="6" t="s">
        <v>39</v>
      </c>
      <c r="L23" s="6" t="s">
        <v>39</v>
      </c>
      <c r="M23" s="7" t="s">
        <v>39</v>
      </c>
      <c r="N23" s="7" t="s">
        <v>39</v>
      </c>
      <c r="O23" s="5">
        <f t="shared" si="0"/>
        <v>2.2999999999999998</v>
      </c>
      <c r="P23" s="10">
        <f t="shared" si="1"/>
        <v>2.2999999999999998</v>
      </c>
      <c r="Q23" s="10">
        <f>SUM(P5-P23)</f>
        <v>44.02</v>
      </c>
    </row>
    <row r="24" spans="1:17" ht="18" customHeight="1" x14ac:dyDescent="0.3">
      <c r="A24" s="17" t="s">
        <v>38</v>
      </c>
      <c r="B24" s="5" t="s">
        <v>39</v>
      </c>
      <c r="C24" s="5">
        <v>0</v>
      </c>
      <c r="D24" s="5">
        <v>0</v>
      </c>
      <c r="E24" s="5">
        <v>0</v>
      </c>
      <c r="F24" s="6" t="s">
        <v>39</v>
      </c>
      <c r="G24" s="6" t="s">
        <v>39</v>
      </c>
      <c r="H24" s="6" t="s">
        <v>39</v>
      </c>
      <c r="I24" s="6" t="s">
        <v>39</v>
      </c>
      <c r="J24" s="6" t="s">
        <v>39</v>
      </c>
      <c r="K24" s="6" t="s">
        <v>39</v>
      </c>
      <c r="L24" s="6" t="s">
        <v>39</v>
      </c>
      <c r="M24" s="7" t="s">
        <v>39</v>
      </c>
      <c r="N24" s="7" t="s">
        <v>39</v>
      </c>
      <c r="O24" s="5">
        <f t="shared" si="0"/>
        <v>0</v>
      </c>
      <c r="P24" s="10">
        <f t="shared" si="1"/>
        <v>0</v>
      </c>
      <c r="Q24" s="10">
        <f>SUM(P5-P24)</f>
        <v>46.32</v>
      </c>
    </row>
    <row r="25" spans="1:17" ht="18" customHeight="1" x14ac:dyDescent="0.3">
      <c r="A25" s="17"/>
      <c r="B25" s="5"/>
      <c r="C25" s="5"/>
      <c r="D25" s="6"/>
      <c r="E25" s="6"/>
      <c r="F25" s="8"/>
      <c r="G25" s="7"/>
      <c r="H25" s="5"/>
      <c r="I25" s="8"/>
      <c r="J25" s="7"/>
      <c r="K25" s="8"/>
      <c r="L25" s="8"/>
      <c r="M25" s="7"/>
      <c r="N25" s="8"/>
      <c r="O25" s="5"/>
      <c r="P25" s="10"/>
      <c r="Q25" s="11"/>
    </row>
    <row r="26" spans="1:17" ht="18" customHeight="1" x14ac:dyDescent="0.3">
      <c r="A26" s="17"/>
      <c r="B26" s="6"/>
      <c r="C26" s="5"/>
      <c r="D26" s="5"/>
      <c r="E26" s="6"/>
      <c r="F26" s="8"/>
      <c r="G26" s="7"/>
      <c r="H26" s="5"/>
      <c r="I26" s="8"/>
      <c r="J26" s="7"/>
      <c r="K26" s="8"/>
      <c r="L26" s="7"/>
      <c r="M26" s="7"/>
      <c r="N26" s="8"/>
      <c r="O26" s="5"/>
      <c r="P26" s="10"/>
      <c r="Q26" s="11"/>
    </row>
    <row r="27" spans="1:17" ht="18" customHeight="1" x14ac:dyDescent="0.3">
      <c r="A27" s="19"/>
      <c r="B27" s="5"/>
      <c r="C27" s="5"/>
      <c r="D27" s="5"/>
      <c r="E27" s="5"/>
      <c r="F27" s="8"/>
      <c r="G27" s="5"/>
      <c r="H27" s="5"/>
      <c r="I27" s="8"/>
      <c r="J27" s="8"/>
      <c r="K27" s="8"/>
      <c r="L27" s="8"/>
      <c r="M27" s="8"/>
      <c r="N27" s="8"/>
      <c r="O27" s="5"/>
      <c r="P27" s="10"/>
      <c r="Q27" s="11"/>
    </row>
    <row r="28" spans="1:17" ht="18.75" x14ac:dyDescent="0.3">
      <c r="A28" s="12" t="s">
        <v>40</v>
      </c>
      <c r="B28" s="5">
        <f>SUM(B5:B27)</f>
        <v>26.2</v>
      </c>
      <c r="C28" s="5">
        <f t="shared" ref="C28:O28" si="2">SUM(C5:C27)</f>
        <v>35.24</v>
      </c>
      <c r="D28" s="5">
        <f t="shared" si="2"/>
        <v>23.069999999999997</v>
      </c>
      <c r="E28" s="5">
        <f t="shared" si="2"/>
        <v>58.1</v>
      </c>
      <c r="F28" s="5">
        <f t="shared" si="2"/>
        <v>42.539999999999985</v>
      </c>
      <c r="G28" s="5">
        <f t="shared" si="2"/>
        <v>35.53</v>
      </c>
      <c r="H28" s="5">
        <f t="shared" si="2"/>
        <v>13.25</v>
      </c>
      <c r="I28" s="5">
        <f t="shared" si="2"/>
        <v>36.17</v>
      </c>
      <c r="J28" s="5">
        <f t="shared" si="2"/>
        <v>70.75</v>
      </c>
      <c r="K28" s="5">
        <f t="shared" si="2"/>
        <v>3.36</v>
      </c>
      <c r="L28" s="5">
        <f t="shared" si="2"/>
        <v>11.22</v>
      </c>
      <c r="M28" s="5">
        <f t="shared" si="2"/>
        <v>30.159999999999997</v>
      </c>
      <c r="N28" s="5">
        <f t="shared" si="2"/>
        <v>24.290000000000003</v>
      </c>
      <c r="O28" s="5">
        <f t="shared" si="2"/>
        <v>409.88000000000005</v>
      </c>
    </row>
    <row r="30" spans="1:17" ht="23.25" x14ac:dyDescent="0.35">
      <c r="B30" s="118" t="s">
        <v>42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</row>
    <row r="31" spans="1:17" ht="48" customHeight="1" x14ac:dyDescent="0.25">
      <c r="B31" s="1" t="s">
        <v>0</v>
      </c>
      <c r="C31" s="1" t="s">
        <v>1</v>
      </c>
      <c r="D31" s="1" t="s">
        <v>2</v>
      </c>
      <c r="E31" s="1" t="s">
        <v>3</v>
      </c>
      <c r="F31" s="1" t="s">
        <v>4</v>
      </c>
      <c r="G31" s="1" t="s">
        <v>5</v>
      </c>
      <c r="H31" s="1" t="s">
        <v>253</v>
      </c>
      <c r="I31" s="1" t="s">
        <v>3</v>
      </c>
      <c r="J31" s="1" t="s">
        <v>7</v>
      </c>
      <c r="K31" s="1" t="s">
        <v>8</v>
      </c>
      <c r="L31" s="1" t="s">
        <v>9</v>
      </c>
      <c r="M31" s="1" t="s">
        <v>4</v>
      </c>
      <c r="N31" s="1" t="s">
        <v>10</v>
      </c>
      <c r="O31" s="1" t="s">
        <v>12</v>
      </c>
      <c r="P31" s="1"/>
      <c r="Q31" s="1"/>
    </row>
    <row r="32" spans="1:17" ht="15.75" x14ac:dyDescent="0.25">
      <c r="A32" s="20" t="s">
        <v>46</v>
      </c>
      <c r="B32" s="14">
        <v>7.41</v>
      </c>
      <c r="C32" s="14">
        <v>6.41</v>
      </c>
      <c r="D32" s="14">
        <v>5.41</v>
      </c>
      <c r="E32" s="14">
        <v>8.68</v>
      </c>
      <c r="F32" s="14">
        <v>5.16</v>
      </c>
      <c r="G32" s="14">
        <v>7.68</v>
      </c>
      <c r="H32" s="115">
        <v>5.2</v>
      </c>
      <c r="I32" s="14">
        <v>4.9400000000000004</v>
      </c>
      <c r="J32" s="14">
        <v>10.23</v>
      </c>
      <c r="K32" s="14">
        <v>1.25</v>
      </c>
      <c r="L32" s="14">
        <v>3.49</v>
      </c>
      <c r="M32" s="14">
        <v>5.24</v>
      </c>
      <c r="N32" s="14">
        <v>7.01</v>
      </c>
      <c r="O32" s="14"/>
    </row>
    <row r="33" spans="1:17" ht="15.75" x14ac:dyDescent="0.25">
      <c r="A33" s="20" t="s">
        <v>48</v>
      </c>
      <c r="B33" s="15" t="s">
        <v>50</v>
      </c>
      <c r="C33" s="14" t="s">
        <v>51</v>
      </c>
      <c r="D33" s="14" t="s">
        <v>52</v>
      </c>
      <c r="E33" s="14" t="s">
        <v>33</v>
      </c>
      <c r="F33" s="14" t="s">
        <v>53</v>
      </c>
      <c r="G33" s="14" t="s">
        <v>51</v>
      </c>
      <c r="H33" s="114" t="s">
        <v>130</v>
      </c>
      <c r="I33" s="14" t="s">
        <v>33</v>
      </c>
      <c r="J33" s="14" t="s">
        <v>51</v>
      </c>
      <c r="K33" s="114" t="s">
        <v>130</v>
      </c>
      <c r="L33" s="14" t="s">
        <v>116</v>
      </c>
      <c r="M33" s="14" t="s">
        <v>53</v>
      </c>
      <c r="N33" s="14" t="s">
        <v>53</v>
      </c>
      <c r="O33" s="14"/>
    </row>
    <row r="34" spans="1:17" ht="15.75" x14ac:dyDescent="0.25">
      <c r="A34" s="20" t="s">
        <v>47</v>
      </c>
      <c r="B34" s="16">
        <v>156</v>
      </c>
      <c r="C34" s="16">
        <v>187</v>
      </c>
      <c r="D34" s="16">
        <v>146</v>
      </c>
      <c r="E34" s="16">
        <v>177</v>
      </c>
      <c r="F34" s="16">
        <v>146</v>
      </c>
      <c r="G34" s="16">
        <v>114</v>
      </c>
      <c r="H34" s="16">
        <v>104</v>
      </c>
      <c r="I34" s="16">
        <v>166</v>
      </c>
      <c r="J34" s="16">
        <v>292</v>
      </c>
      <c r="K34" s="16">
        <v>104</v>
      </c>
      <c r="L34" s="16">
        <v>125</v>
      </c>
      <c r="M34" s="16">
        <v>125</v>
      </c>
      <c r="N34" s="16">
        <v>114</v>
      </c>
      <c r="O34" s="16">
        <f>SUM(B34:N34)</f>
        <v>1956</v>
      </c>
    </row>
    <row r="35" spans="1:17" ht="23.25" x14ac:dyDescent="0.35">
      <c r="A35" s="21"/>
      <c r="B35" s="118" t="s">
        <v>43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</row>
    <row r="36" spans="1:17" ht="48" customHeight="1" x14ac:dyDescent="0.25">
      <c r="A36" s="21"/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  <c r="H36" s="1" t="s">
        <v>253</v>
      </c>
      <c r="I36" s="1" t="s">
        <v>3</v>
      </c>
      <c r="J36" s="1" t="s">
        <v>7</v>
      </c>
      <c r="K36" s="1" t="s">
        <v>8</v>
      </c>
      <c r="L36" s="1" t="s">
        <v>9</v>
      </c>
      <c r="M36" s="1" t="s">
        <v>4</v>
      </c>
      <c r="N36" s="1" t="s">
        <v>10</v>
      </c>
      <c r="O36" s="1" t="s">
        <v>12</v>
      </c>
      <c r="P36" s="1"/>
      <c r="Q36" s="1"/>
    </row>
    <row r="37" spans="1:17" ht="15.75" x14ac:dyDescent="0.25">
      <c r="A37" s="20" t="s">
        <v>46</v>
      </c>
      <c r="B37" s="14">
        <v>4.05</v>
      </c>
      <c r="C37" s="14">
        <v>5.57</v>
      </c>
      <c r="D37" s="14">
        <v>2.81</v>
      </c>
      <c r="E37" s="14">
        <v>2.59</v>
      </c>
      <c r="F37" s="14">
        <v>2.3199999999999998</v>
      </c>
      <c r="G37" s="14">
        <v>4.0999999999999996</v>
      </c>
      <c r="H37" s="14">
        <v>2.35</v>
      </c>
      <c r="I37" s="14">
        <v>2.73</v>
      </c>
      <c r="J37" s="14">
        <v>4.5199999999999996</v>
      </c>
      <c r="K37" s="14">
        <v>1.25</v>
      </c>
      <c r="L37" s="14">
        <v>3.49</v>
      </c>
      <c r="M37" s="14">
        <v>2.58</v>
      </c>
      <c r="N37" s="14">
        <v>2.92</v>
      </c>
      <c r="O37" s="14"/>
    </row>
    <row r="38" spans="1:17" ht="15.75" x14ac:dyDescent="0.25">
      <c r="A38" s="20" t="s">
        <v>48</v>
      </c>
      <c r="B38" s="14" t="s">
        <v>53</v>
      </c>
      <c r="C38" s="14" t="s">
        <v>54</v>
      </c>
      <c r="D38" s="14" t="s">
        <v>55</v>
      </c>
      <c r="E38" s="14" t="s">
        <v>30</v>
      </c>
      <c r="F38" s="14" t="s">
        <v>53</v>
      </c>
      <c r="G38" s="14" t="s">
        <v>116</v>
      </c>
      <c r="H38" s="114" t="s">
        <v>130</v>
      </c>
      <c r="I38" s="14" t="s">
        <v>55</v>
      </c>
      <c r="J38" s="14" t="s">
        <v>51</v>
      </c>
      <c r="K38" s="114" t="s">
        <v>130</v>
      </c>
      <c r="L38" s="14" t="s">
        <v>116</v>
      </c>
      <c r="M38" s="14" t="s">
        <v>53</v>
      </c>
      <c r="N38" s="14" t="s">
        <v>28</v>
      </c>
      <c r="O38" s="14"/>
    </row>
    <row r="39" spans="1:17" ht="15.75" x14ac:dyDescent="0.25">
      <c r="A39" s="20" t="s">
        <v>47</v>
      </c>
      <c r="B39" s="16">
        <v>60</v>
      </c>
      <c r="C39" s="16">
        <v>72</v>
      </c>
      <c r="D39" s="16">
        <v>56</v>
      </c>
      <c r="E39" s="16">
        <v>68</v>
      </c>
      <c r="F39" s="16">
        <v>56</v>
      </c>
      <c r="G39" s="16">
        <v>44</v>
      </c>
      <c r="H39" s="16">
        <v>40</v>
      </c>
      <c r="I39" s="16">
        <v>64</v>
      </c>
      <c r="J39" s="16">
        <v>112</v>
      </c>
      <c r="K39" s="16">
        <v>40</v>
      </c>
      <c r="L39" s="16">
        <v>48</v>
      </c>
      <c r="M39" s="16">
        <v>48</v>
      </c>
      <c r="N39" s="16">
        <v>44</v>
      </c>
      <c r="O39" s="16">
        <f>SUM(B39:N39)</f>
        <v>752</v>
      </c>
    </row>
    <row r="40" spans="1:17" ht="23.25" x14ac:dyDescent="0.35">
      <c r="A40" s="21"/>
      <c r="B40" s="118" t="s">
        <v>44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ht="48" customHeight="1" x14ac:dyDescent="0.25">
      <c r="A41" s="21"/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253</v>
      </c>
      <c r="I41" s="1" t="s">
        <v>3</v>
      </c>
      <c r="J41" s="1" t="s">
        <v>7</v>
      </c>
      <c r="K41" s="1" t="s">
        <v>8</v>
      </c>
      <c r="L41" s="1" t="s">
        <v>9</v>
      </c>
      <c r="M41" s="1" t="s">
        <v>4</v>
      </c>
      <c r="N41" s="1" t="s">
        <v>10</v>
      </c>
      <c r="O41" s="1" t="s">
        <v>12</v>
      </c>
      <c r="P41" s="1"/>
      <c r="Q41" s="1"/>
    </row>
    <row r="42" spans="1:17" ht="15.75" x14ac:dyDescent="0.25">
      <c r="A42" s="20" t="s">
        <v>48</v>
      </c>
      <c r="B42" s="14" t="s">
        <v>55</v>
      </c>
      <c r="C42" s="14" t="s">
        <v>54</v>
      </c>
      <c r="D42" s="14" t="s">
        <v>55</v>
      </c>
      <c r="E42" s="114" t="s">
        <v>130</v>
      </c>
      <c r="F42" s="14" t="s">
        <v>51</v>
      </c>
      <c r="G42" s="14" t="s">
        <v>53</v>
      </c>
      <c r="H42" s="14" t="s">
        <v>51</v>
      </c>
      <c r="I42" s="14" t="s">
        <v>55</v>
      </c>
      <c r="J42" s="14" t="s">
        <v>28</v>
      </c>
      <c r="K42" s="14" t="s">
        <v>116</v>
      </c>
      <c r="L42" s="14" t="s">
        <v>53</v>
      </c>
      <c r="M42" s="14" t="s">
        <v>119</v>
      </c>
      <c r="N42" s="14" t="s">
        <v>51</v>
      </c>
      <c r="O42" s="14"/>
    </row>
    <row r="43" spans="1:17" ht="15.75" x14ac:dyDescent="0.25">
      <c r="A43" s="20" t="s">
        <v>47</v>
      </c>
      <c r="B43" s="16">
        <v>39</v>
      </c>
      <c r="C43" s="16">
        <v>47</v>
      </c>
      <c r="D43" s="16">
        <v>36</v>
      </c>
      <c r="E43" s="16">
        <v>44</v>
      </c>
      <c r="F43" s="16">
        <v>36</v>
      </c>
      <c r="G43" s="16">
        <v>29</v>
      </c>
      <c r="H43" s="16">
        <v>26</v>
      </c>
      <c r="I43" s="16">
        <v>42</v>
      </c>
      <c r="J43" s="16">
        <v>72</v>
      </c>
      <c r="K43" s="16">
        <v>26</v>
      </c>
      <c r="L43" s="16">
        <v>31</v>
      </c>
      <c r="M43" s="16">
        <v>31</v>
      </c>
      <c r="N43" s="16">
        <v>29</v>
      </c>
      <c r="O43" s="16">
        <f>SUM(B43:N43)</f>
        <v>488</v>
      </c>
    </row>
    <row r="44" spans="1:17" ht="23.25" x14ac:dyDescent="0.35">
      <c r="A44" s="21"/>
      <c r="B44" s="118" t="s">
        <v>45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</row>
    <row r="45" spans="1:17" ht="48" customHeight="1" x14ac:dyDescent="0.25">
      <c r="A45" s="21"/>
      <c r="B45" s="1" t="s">
        <v>0</v>
      </c>
      <c r="C45" s="1" t="s">
        <v>1</v>
      </c>
      <c r="D45" s="1" t="s">
        <v>2</v>
      </c>
      <c r="E45" s="1" t="s">
        <v>3</v>
      </c>
      <c r="F45" s="1" t="s">
        <v>4</v>
      </c>
      <c r="G45" s="1" t="s">
        <v>5</v>
      </c>
      <c r="H45" s="1" t="s">
        <v>253</v>
      </c>
      <c r="I45" s="1" t="s">
        <v>3</v>
      </c>
      <c r="J45" s="1" t="s">
        <v>7</v>
      </c>
      <c r="K45" s="1" t="s">
        <v>8</v>
      </c>
      <c r="L45" s="1" t="s">
        <v>9</v>
      </c>
      <c r="M45" s="1" t="s">
        <v>4</v>
      </c>
      <c r="N45" s="1" t="s">
        <v>10</v>
      </c>
      <c r="O45" s="1" t="s">
        <v>12</v>
      </c>
      <c r="P45" s="1"/>
      <c r="Q45" s="1"/>
    </row>
    <row r="46" spans="1:17" x14ac:dyDescent="0.25">
      <c r="A46" s="21" t="s">
        <v>49</v>
      </c>
      <c r="B46" s="16">
        <v>24</v>
      </c>
      <c r="C46" s="16">
        <v>27</v>
      </c>
      <c r="D46" s="16">
        <v>20</v>
      </c>
      <c r="E46" s="16">
        <v>18</v>
      </c>
      <c r="F46" s="16">
        <v>14</v>
      </c>
      <c r="G46" s="16">
        <v>14</v>
      </c>
      <c r="H46" s="16">
        <v>13</v>
      </c>
      <c r="I46" s="16">
        <v>18</v>
      </c>
      <c r="J46" s="16">
        <v>28</v>
      </c>
      <c r="K46" s="16">
        <v>17</v>
      </c>
      <c r="L46" s="16">
        <v>20</v>
      </c>
      <c r="M46" s="16">
        <v>15</v>
      </c>
      <c r="N46" s="16">
        <v>14</v>
      </c>
      <c r="O46" s="16">
        <f>SUM(B46:N46)</f>
        <v>242</v>
      </c>
    </row>
  </sheetData>
  <sortState ref="A5:P24">
    <sortCondition descending="1" ref="P5:P24"/>
    <sortCondition ref="A5:A24"/>
  </sortState>
  <mergeCells count="5">
    <mergeCell ref="B1:Q1"/>
    <mergeCell ref="B30:Q30"/>
    <mergeCell ref="B35:Q35"/>
    <mergeCell ref="B40:Q40"/>
    <mergeCell ref="B44:Q44"/>
  </mergeCells>
  <pageMargins left="0" right="0" top="0.75" bottom="0.75" header="0.5" footer="0.5"/>
  <pageSetup scale="53" orientation="landscape" r:id="rId1"/>
  <rowBreaks count="1" manualBreakCount="1">
    <brk id="17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X130"/>
  <sheetViews>
    <sheetView topLeftCell="A59" workbookViewId="0">
      <selection activeCell="D50" sqref="D50"/>
    </sheetView>
  </sheetViews>
  <sheetFormatPr defaultRowHeight="15" x14ac:dyDescent="0.25"/>
  <cols>
    <col min="1" max="1" width="0.28515625" customWidth="1"/>
    <col min="2" max="2" width="24.42578125" customWidth="1"/>
    <col min="3" max="3" width="7.5703125" customWidth="1"/>
    <col min="4" max="4" width="6.5703125" customWidth="1"/>
    <col min="5" max="5" width="6" customWidth="1"/>
    <col min="6" max="6" width="7.85546875" customWidth="1"/>
    <col min="7" max="7" width="3.85546875" customWidth="1"/>
    <col min="8" max="8" width="20.28515625" customWidth="1"/>
    <col min="9" max="9" width="7" customWidth="1"/>
    <col min="10" max="10" width="6" customWidth="1"/>
    <col min="11" max="11" width="7.42578125" customWidth="1"/>
    <col min="12" max="12" width="7.28515625" customWidth="1"/>
    <col min="13" max="13" width="3.5703125" customWidth="1"/>
    <col min="14" max="14" width="20.85546875" customWidth="1"/>
    <col min="15" max="15" width="7.5703125" customWidth="1"/>
    <col min="16" max="16" width="6" customWidth="1"/>
    <col min="17" max="18" width="7.5703125" customWidth="1"/>
    <col min="19" max="19" width="3.5703125" customWidth="1"/>
    <col min="20" max="20" width="20.85546875" customWidth="1"/>
    <col min="21" max="21" width="7.5703125" customWidth="1"/>
    <col min="22" max="22" width="6" customWidth="1"/>
    <col min="23" max="24" width="7.5703125" customWidth="1"/>
    <col min="257" max="257" width="0.28515625" customWidth="1"/>
    <col min="258" max="258" width="24.42578125" customWidth="1"/>
    <col min="259" max="259" width="7.5703125" customWidth="1"/>
    <col min="260" max="260" width="6.5703125" customWidth="1"/>
    <col min="261" max="261" width="6" customWidth="1"/>
    <col min="262" max="262" width="7.85546875" customWidth="1"/>
    <col min="263" max="263" width="3.85546875" customWidth="1"/>
    <col min="264" max="264" width="20.28515625" customWidth="1"/>
    <col min="265" max="265" width="7" customWidth="1"/>
    <col min="266" max="266" width="6" customWidth="1"/>
    <col min="267" max="267" width="7.42578125" customWidth="1"/>
    <col min="268" max="268" width="7.28515625" customWidth="1"/>
    <col min="269" max="269" width="3.5703125" customWidth="1"/>
    <col min="270" max="270" width="20.85546875" customWidth="1"/>
    <col min="271" max="271" width="7.5703125" customWidth="1"/>
    <col min="272" max="272" width="6" customWidth="1"/>
    <col min="273" max="274" width="7.5703125" customWidth="1"/>
    <col min="275" max="275" width="3.5703125" customWidth="1"/>
    <col min="276" max="276" width="20.85546875" customWidth="1"/>
    <col min="277" max="277" width="7.5703125" customWidth="1"/>
    <col min="278" max="278" width="6" customWidth="1"/>
    <col min="279" max="280" width="7.5703125" customWidth="1"/>
    <col min="513" max="513" width="0.28515625" customWidth="1"/>
    <col min="514" max="514" width="24.42578125" customWidth="1"/>
    <col min="515" max="515" width="7.5703125" customWidth="1"/>
    <col min="516" max="516" width="6.5703125" customWidth="1"/>
    <col min="517" max="517" width="6" customWidth="1"/>
    <col min="518" max="518" width="7.85546875" customWidth="1"/>
    <col min="519" max="519" width="3.85546875" customWidth="1"/>
    <col min="520" max="520" width="20.28515625" customWidth="1"/>
    <col min="521" max="521" width="7" customWidth="1"/>
    <col min="522" max="522" width="6" customWidth="1"/>
    <col min="523" max="523" width="7.42578125" customWidth="1"/>
    <col min="524" max="524" width="7.28515625" customWidth="1"/>
    <col min="525" max="525" width="3.5703125" customWidth="1"/>
    <col min="526" max="526" width="20.85546875" customWidth="1"/>
    <col min="527" max="527" width="7.5703125" customWidth="1"/>
    <col min="528" max="528" width="6" customWidth="1"/>
    <col min="529" max="530" width="7.5703125" customWidth="1"/>
    <col min="531" max="531" width="3.5703125" customWidth="1"/>
    <col min="532" max="532" width="20.85546875" customWidth="1"/>
    <col min="533" max="533" width="7.5703125" customWidth="1"/>
    <col min="534" max="534" width="6" customWidth="1"/>
    <col min="535" max="536" width="7.5703125" customWidth="1"/>
    <col min="769" max="769" width="0.28515625" customWidth="1"/>
    <col min="770" max="770" width="24.42578125" customWidth="1"/>
    <col min="771" max="771" width="7.5703125" customWidth="1"/>
    <col min="772" max="772" width="6.5703125" customWidth="1"/>
    <col min="773" max="773" width="6" customWidth="1"/>
    <col min="774" max="774" width="7.85546875" customWidth="1"/>
    <col min="775" max="775" width="3.85546875" customWidth="1"/>
    <col min="776" max="776" width="20.28515625" customWidth="1"/>
    <col min="777" max="777" width="7" customWidth="1"/>
    <col min="778" max="778" width="6" customWidth="1"/>
    <col min="779" max="779" width="7.42578125" customWidth="1"/>
    <col min="780" max="780" width="7.28515625" customWidth="1"/>
    <col min="781" max="781" width="3.5703125" customWidth="1"/>
    <col min="782" max="782" width="20.85546875" customWidth="1"/>
    <col min="783" max="783" width="7.5703125" customWidth="1"/>
    <col min="784" max="784" width="6" customWidth="1"/>
    <col min="785" max="786" width="7.5703125" customWidth="1"/>
    <col min="787" max="787" width="3.5703125" customWidth="1"/>
    <col min="788" max="788" width="20.85546875" customWidth="1"/>
    <col min="789" max="789" width="7.5703125" customWidth="1"/>
    <col min="790" max="790" width="6" customWidth="1"/>
    <col min="791" max="792" width="7.5703125" customWidth="1"/>
    <col min="1025" max="1025" width="0.28515625" customWidth="1"/>
    <col min="1026" max="1026" width="24.42578125" customWidth="1"/>
    <col min="1027" max="1027" width="7.5703125" customWidth="1"/>
    <col min="1028" max="1028" width="6.5703125" customWidth="1"/>
    <col min="1029" max="1029" width="6" customWidth="1"/>
    <col min="1030" max="1030" width="7.85546875" customWidth="1"/>
    <col min="1031" max="1031" width="3.85546875" customWidth="1"/>
    <col min="1032" max="1032" width="20.28515625" customWidth="1"/>
    <col min="1033" max="1033" width="7" customWidth="1"/>
    <col min="1034" max="1034" width="6" customWidth="1"/>
    <col min="1035" max="1035" width="7.42578125" customWidth="1"/>
    <col min="1036" max="1036" width="7.28515625" customWidth="1"/>
    <col min="1037" max="1037" width="3.5703125" customWidth="1"/>
    <col min="1038" max="1038" width="20.85546875" customWidth="1"/>
    <col min="1039" max="1039" width="7.5703125" customWidth="1"/>
    <col min="1040" max="1040" width="6" customWidth="1"/>
    <col min="1041" max="1042" width="7.5703125" customWidth="1"/>
    <col min="1043" max="1043" width="3.5703125" customWidth="1"/>
    <col min="1044" max="1044" width="20.85546875" customWidth="1"/>
    <col min="1045" max="1045" width="7.5703125" customWidth="1"/>
    <col min="1046" max="1046" width="6" customWidth="1"/>
    <col min="1047" max="1048" width="7.5703125" customWidth="1"/>
    <col min="1281" max="1281" width="0.28515625" customWidth="1"/>
    <col min="1282" max="1282" width="24.42578125" customWidth="1"/>
    <col min="1283" max="1283" width="7.5703125" customWidth="1"/>
    <col min="1284" max="1284" width="6.5703125" customWidth="1"/>
    <col min="1285" max="1285" width="6" customWidth="1"/>
    <col min="1286" max="1286" width="7.85546875" customWidth="1"/>
    <col min="1287" max="1287" width="3.85546875" customWidth="1"/>
    <col min="1288" max="1288" width="20.28515625" customWidth="1"/>
    <col min="1289" max="1289" width="7" customWidth="1"/>
    <col min="1290" max="1290" width="6" customWidth="1"/>
    <col min="1291" max="1291" width="7.42578125" customWidth="1"/>
    <col min="1292" max="1292" width="7.28515625" customWidth="1"/>
    <col min="1293" max="1293" width="3.5703125" customWidth="1"/>
    <col min="1294" max="1294" width="20.85546875" customWidth="1"/>
    <col min="1295" max="1295" width="7.5703125" customWidth="1"/>
    <col min="1296" max="1296" width="6" customWidth="1"/>
    <col min="1297" max="1298" width="7.5703125" customWidth="1"/>
    <col min="1299" max="1299" width="3.5703125" customWidth="1"/>
    <col min="1300" max="1300" width="20.85546875" customWidth="1"/>
    <col min="1301" max="1301" width="7.5703125" customWidth="1"/>
    <col min="1302" max="1302" width="6" customWidth="1"/>
    <col min="1303" max="1304" width="7.5703125" customWidth="1"/>
    <col min="1537" max="1537" width="0.28515625" customWidth="1"/>
    <col min="1538" max="1538" width="24.42578125" customWidth="1"/>
    <col min="1539" max="1539" width="7.5703125" customWidth="1"/>
    <col min="1540" max="1540" width="6.5703125" customWidth="1"/>
    <col min="1541" max="1541" width="6" customWidth="1"/>
    <col min="1542" max="1542" width="7.85546875" customWidth="1"/>
    <col min="1543" max="1543" width="3.85546875" customWidth="1"/>
    <col min="1544" max="1544" width="20.28515625" customWidth="1"/>
    <col min="1545" max="1545" width="7" customWidth="1"/>
    <col min="1546" max="1546" width="6" customWidth="1"/>
    <col min="1547" max="1547" width="7.42578125" customWidth="1"/>
    <col min="1548" max="1548" width="7.28515625" customWidth="1"/>
    <col min="1549" max="1549" width="3.5703125" customWidth="1"/>
    <col min="1550" max="1550" width="20.85546875" customWidth="1"/>
    <col min="1551" max="1551" width="7.5703125" customWidth="1"/>
    <col min="1552" max="1552" width="6" customWidth="1"/>
    <col min="1553" max="1554" width="7.5703125" customWidth="1"/>
    <col min="1555" max="1555" width="3.5703125" customWidth="1"/>
    <col min="1556" max="1556" width="20.85546875" customWidth="1"/>
    <col min="1557" max="1557" width="7.5703125" customWidth="1"/>
    <col min="1558" max="1558" width="6" customWidth="1"/>
    <col min="1559" max="1560" width="7.5703125" customWidth="1"/>
    <col min="1793" max="1793" width="0.28515625" customWidth="1"/>
    <col min="1794" max="1794" width="24.42578125" customWidth="1"/>
    <col min="1795" max="1795" width="7.5703125" customWidth="1"/>
    <col min="1796" max="1796" width="6.5703125" customWidth="1"/>
    <col min="1797" max="1797" width="6" customWidth="1"/>
    <col min="1798" max="1798" width="7.85546875" customWidth="1"/>
    <col min="1799" max="1799" width="3.85546875" customWidth="1"/>
    <col min="1800" max="1800" width="20.28515625" customWidth="1"/>
    <col min="1801" max="1801" width="7" customWidth="1"/>
    <col min="1802" max="1802" width="6" customWidth="1"/>
    <col min="1803" max="1803" width="7.42578125" customWidth="1"/>
    <col min="1804" max="1804" width="7.28515625" customWidth="1"/>
    <col min="1805" max="1805" width="3.5703125" customWidth="1"/>
    <col min="1806" max="1806" width="20.85546875" customWidth="1"/>
    <col min="1807" max="1807" width="7.5703125" customWidth="1"/>
    <col min="1808" max="1808" width="6" customWidth="1"/>
    <col min="1809" max="1810" width="7.5703125" customWidth="1"/>
    <col min="1811" max="1811" width="3.5703125" customWidth="1"/>
    <col min="1812" max="1812" width="20.85546875" customWidth="1"/>
    <col min="1813" max="1813" width="7.5703125" customWidth="1"/>
    <col min="1814" max="1814" width="6" customWidth="1"/>
    <col min="1815" max="1816" width="7.5703125" customWidth="1"/>
    <col min="2049" max="2049" width="0.28515625" customWidth="1"/>
    <col min="2050" max="2050" width="24.42578125" customWidth="1"/>
    <col min="2051" max="2051" width="7.5703125" customWidth="1"/>
    <col min="2052" max="2052" width="6.5703125" customWidth="1"/>
    <col min="2053" max="2053" width="6" customWidth="1"/>
    <col min="2054" max="2054" width="7.85546875" customWidth="1"/>
    <col min="2055" max="2055" width="3.85546875" customWidth="1"/>
    <col min="2056" max="2056" width="20.28515625" customWidth="1"/>
    <col min="2057" max="2057" width="7" customWidth="1"/>
    <col min="2058" max="2058" width="6" customWidth="1"/>
    <col min="2059" max="2059" width="7.42578125" customWidth="1"/>
    <col min="2060" max="2060" width="7.28515625" customWidth="1"/>
    <col min="2061" max="2061" width="3.5703125" customWidth="1"/>
    <col min="2062" max="2062" width="20.85546875" customWidth="1"/>
    <col min="2063" max="2063" width="7.5703125" customWidth="1"/>
    <col min="2064" max="2064" width="6" customWidth="1"/>
    <col min="2065" max="2066" width="7.5703125" customWidth="1"/>
    <col min="2067" max="2067" width="3.5703125" customWidth="1"/>
    <col min="2068" max="2068" width="20.85546875" customWidth="1"/>
    <col min="2069" max="2069" width="7.5703125" customWidth="1"/>
    <col min="2070" max="2070" width="6" customWidth="1"/>
    <col min="2071" max="2072" width="7.5703125" customWidth="1"/>
    <col min="2305" max="2305" width="0.28515625" customWidth="1"/>
    <col min="2306" max="2306" width="24.42578125" customWidth="1"/>
    <col min="2307" max="2307" width="7.5703125" customWidth="1"/>
    <col min="2308" max="2308" width="6.5703125" customWidth="1"/>
    <col min="2309" max="2309" width="6" customWidth="1"/>
    <col min="2310" max="2310" width="7.85546875" customWidth="1"/>
    <col min="2311" max="2311" width="3.85546875" customWidth="1"/>
    <col min="2312" max="2312" width="20.28515625" customWidth="1"/>
    <col min="2313" max="2313" width="7" customWidth="1"/>
    <col min="2314" max="2314" width="6" customWidth="1"/>
    <col min="2315" max="2315" width="7.42578125" customWidth="1"/>
    <col min="2316" max="2316" width="7.28515625" customWidth="1"/>
    <col min="2317" max="2317" width="3.5703125" customWidth="1"/>
    <col min="2318" max="2318" width="20.85546875" customWidth="1"/>
    <col min="2319" max="2319" width="7.5703125" customWidth="1"/>
    <col min="2320" max="2320" width="6" customWidth="1"/>
    <col min="2321" max="2322" width="7.5703125" customWidth="1"/>
    <col min="2323" max="2323" width="3.5703125" customWidth="1"/>
    <col min="2324" max="2324" width="20.85546875" customWidth="1"/>
    <col min="2325" max="2325" width="7.5703125" customWidth="1"/>
    <col min="2326" max="2326" width="6" customWidth="1"/>
    <col min="2327" max="2328" width="7.5703125" customWidth="1"/>
    <col min="2561" max="2561" width="0.28515625" customWidth="1"/>
    <col min="2562" max="2562" width="24.42578125" customWidth="1"/>
    <col min="2563" max="2563" width="7.5703125" customWidth="1"/>
    <col min="2564" max="2564" width="6.5703125" customWidth="1"/>
    <col min="2565" max="2565" width="6" customWidth="1"/>
    <col min="2566" max="2566" width="7.85546875" customWidth="1"/>
    <col min="2567" max="2567" width="3.85546875" customWidth="1"/>
    <col min="2568" max="2568" width="20.28515625" customWidth="1"/>
    <col min="2569" max="2569" width="7" customWidth="1"/>
    <col min="2570" max="2570" width="6" customWidth="1"/>
    <col min="2571" max="2571" width="7.42578125" customWidth="1"/>
    <col min="2572" max="2572" width="7.28515625" customWidth="1"/>
    <col min="2573" max="2573" width="3.5703125" customWidth="1"/>
    <col min="2574" max="2574" width="20.85546875" customWidth="1"/>
    <col min="2575" max="2575" width="7.5703125" customWidth="1"/>
    <col min="2576" max="2576" width="6" customWidth="1"/>
    <col min="2577" max="2578" width="7.5703125" customWidth="1"/>
    <col min="2579" max="2579" width="3.5703125" customWidth="1"/>
    <col min="2580" max="2580" width="20.85546875" customWidth="1"/>
    <col min="2581" max="2581" width="7.5703125" customWidth="1"/>
    <col min="2582" max="2582" width="6" customWidth="1"/>
    <col min="2583" max="2584" width="7.5703125" customWidth="1"/>
    <col min="2817" max="2817" width="0.28515625" customWidth="1"/>
    <col min="2818" max="2818" width="24.42578125" customWidth="1"/>
    <col min="2819" max="2819" width="7.5703125" customWidth="1"/>
    <col min="2820" max="2820" width="6.5703125" customWidth="1"/>
    <col min="2821" max="2821" width="6" customWidth="1"/>
    <col min="2822" max="2822" width="7.85546875" customWidth="1"/>
    <col min="2823" max="2823" width="3.85546875" customWidth="1"/>
    <col min="2824" max="2824" width="20.28515625" customWidth="1"/>
    <col min="2825" max="2825" width="7" customWidth="1"/>
    <col min="2826" max="2826" width="6" customWidth="1"/>
    <col min="2827" max="2827" width="7.42578125" customWidth="1"/>
    <col min="2828" max="2828" width="7.28515625" customWidth="1"/>
    <col min="2829" max="2829" width="3.5703125" customWidth="1"/>
    <col min="2830" max="2830" width="20.85546875" customWidth="1"/>
    <col min="2831" max="2831" width="7.5703125" customWidth="1"/>
    <col min="2832" max="2832" width="6" customWidth="1"/>
    <col min="2833" max="2834" width="7.5703125" customWidth="1"/>
    <col min="2835" max="2835" width="3.5703125" customWidth="1"/>
    <col min="2836" max="2836" width="20.85546875" customWidth="1"/>
    <col min="2837" max="2837" width="7.5703125" customWidth="1"/>
    <col min="2838" max="2838" width="6" customWidth="1"/>
    <col min="2839" max="2840" width="7.5703125" customWidth="1"/>
    <col min="3073" max="3073" width="0.28515625" customWidth="1"/>
    <col min="3074" max="3074" width="24.42578125" customWidth="1"/>
    <col min="3075" max="3075" width="7.5703125" customWidth="1"/>
    <col min="3076" max="3076" width="6.5703125" customWidth="1"/>
    <col min="3077" max="3077" width="6" customWidth="1"/>
    <col min="3078" max="3078" width="7.85546875" customWidth="1"/>
    <col min="3079" max="3079" width="3.85546875" customWidth="1"/>
    <col min="3080" max="3080" width="20.28515625" customWidth="1"/>
    <col min="3081" max="3081" width="7" customWidth="1"/>
    <col min="3082" max="3082" width="6" customWidth="1"/>
    <col min="3083" max="3083" width="7.42578125" customWidth="1"/>
    <col min="3084" max="3084" width="7.28515625" customWidth="1"/>
    <col min="3085" max="3085" width="3.5703125" customWidth="1"/>
    <col min="3086" max="3086" width="20.85546875" customWidth="1"/>
    <col min="3087" max="3087" width="7.5703125" customWidth="1"/>
    <col min="3088" max="3088" width="6" customWidth="1"/>
    <col min="3089" max="3090" width="7.5703125" customWidth="1"/>
    <col min="3091" max="3091" width="3.5703125" customWidth="1"/>
    <col min="3092" max="3092" width="20.85546875" customWidth="1"/>
    <col min="3093" max="3093" width="7.5703125" customWidth="1"/>
    <col min="3094" max="3094" width="6" customWidth="1"/>
    <col min="3095" max="3096" width="7.5703125" customWidth="1"/>
    <col min="3329" max="3329" width="0.28515625" customWidth="1"/>
    <col min="3330" max="3330" width="24.42578125" customWidth="1"/>
    <col min="3331" max="3331" width="7.5703125" customWidth="1"/>
    <col min="3332" max="3332" width="6.5703125" customWidth="1"/>
    <col min="3333" max="3333" width="6" customWidth="1"/>
    <col min="3334" max="3334" width="7.85546875" customWidth="1"/>
    <col min="3335" max="3335" width="3.85546875" customWidth="1"/>
    <col min="3336" max="3336" width="20.28515625" customWidth="1"/>
    <col min="3337" max="3337" width="7" customWidth="1"/>
    <col min="3338" max="3338" width="6" customWidth="1"/>
    <col min="3339" max="3339" width="7.42578125" customWidth="1"/>
    <col min="3340" max="3340" width="7.28515625" customWidth="1"/>
    <col min="3341" max="3341" width="3.5703125" customWidth="1"/>
    <col min="3342" max="3342" width="20.85546875" customWidth="1"/>
    <col min="3343" max="3343" width="7.5703125" customWidth="1"/>
    <col min="3344" max="3344" width="6" customWidth="1"/>
    <col min="3345" max="3346" width="7.5703125" customWidth="1"/>
    <col min="3347" max="3347" width="3.5703125" customWidth="1"/>
    <col min="3348" max="3348" width="20.85546875" customWidth="1"/>
    <col min="3349" max="3349" width="7.5703125" customWidth="1"/>
    <col min="3350" max="3350" width="6" customWidth="1"/>
    <col min="3351" max="3352" width="7.5703125" customWidth="1"/>
    <col min="3585" max="3585" width="0.28515625" customWidth="1"/>
    <col min="3586" max="3586" width="24.42578125" customWidth="1"/>
    <col min="3587" max="3587" width="7.5703125" customWidth="1"/>
    <col min="3588" max="3588" width="6.5703125" customWidth="1"/>
    <col min="3589" max="3589" width="6" customWidth="1"/>
    <col min="3590" max="3590" width="7.85546875" customWidth="1"/>
    <col min="3591" max="3591" width="3.85546875" customWidth="1"/>
    <col min="3592" max="3592" width="20.28515625" customWidth="1"/>
    <col min="3593" max="3593" width="7" customWidth="1"/>
    <col min="3594" max="3594" width="6" customWidth="1"/>
    <col min="3595" max="3595" width="7.42578125" customWidth="1"/>
    <col min="3596" max="3596" width="7.28515625" customWidth="1"/>
    <col min="3597" max="3597" width="3.5703125" customWidth="1"/>
    <col min="3598" max="3598" width="20.85546875" customWidth="1"/>
    <col min="3599" max="3599" width="7.5703125" customWidth="1"/>
    <col min="3600" max="3600" width="6" customWidth="1"/>
    <col min="3601" max="3602" width="7.5703125" customWidth="1"/>
    <col min="3603" max="3603" width="3.5703125" customWidth="1"/>
    <col min="3604" max="3604" width="20.85546875" customWidth="1"/>
    <col min="3605" max="3605" width="7.5703125" customWidth="1"/>
    <col min="3606" max="3606" width="6" customWidth="1"/>
    <col min="3607" max="3608" width="7.5703125" customWidth="1"/>
    <col min="3841" max="3841" width="0.28515625" customWidth="1"/>
    <col min="3842" max="3842" width="24.42578125" customWidth="1"/>
    <col min="3843" max="3843" width="7.5703125" customWidth="1"/>
    <col min="3844" max="3844" width="6.5703125" customWidth="1"/>
    <col min="3845" max="3845" width="6" customWidth="1"/>
    <col min="3846" max="3846" width="7.85546875" customWidth="1"/>
    <col min="3847" max="3847" width="3.85546875" customWidth="1"/>
    <col min="3848" max="3848" width="20.28515625" customWidth="1"/>
    <col min="3849" max="3849" width="7" customWidth="1"/>
    <col min="3850" max="3850" width="6" customWidth="1"/>
    <col min="3851" max="3851" width="7.42578125" customWidth="1"/>
    <col min="3852" max="3852" width="7.28515625" customWidth="1"/>
    <col min="3853" max="3853" width="3.5703125" customWidth="1"/>
    <col min="3854" max="3854" width="20.85546875" customWidth="1"/>
    <col min="3855" max="3855" width="7.5703125" customWidth="1"/>
    <col min="3856" max="3856" width="6" customWidth="1"/>
    <col min="3857" max="3858" width="7.5703125" customWidth="1"/>
    <col min="3859" max="3859" width="3.5703125" customWidth="1"/>
    <col min="3860" max="3860" width="20.85546875" customWidth="1"/>
    <col min="3861" max="3861" width="7.5703125" customWidth="1"/>
    <col min="3862" max="3862" width="6" customWidth="1"/>
    <col min="3863" max="3864" width="7.5703125" customWidth="1"/>
    <col min="4097" max="4097" width="0.28515625" customWidth="1"/>
    <col min="4098" max="4098" width="24.42578125" customWidth="1"/>
    <col min="4099" max="4099" width="7.5703125" customWidth="1"/>
    <col min="4100" max="4100" width="6.5703125" customWidth="1"/>
    <col min="4101" max="4101" width="6" customWidth="1"/>
    <col min="4102" max="4102" width="7.85546875" customWidth="1"/>
    <col min="4103" max="4103" width="3.85546875" customWidth="1"/>
    <col min="4104" max="4104" width="20.28515625" customWidth="1"/>
    <col min="4105" max="4105" width="7" customWidth="1"/>
    <col min="4106" max="4106" width="6" customWidth="1"/>
    <col min="4107" max="4107" width="7.42578125" customWidth="1"/>
    <col min="4108" max="4108" width="7.28515625" customWidth="1"/>
    <col min="4109" max="4109" width="3.5703125" customWidth="1"/>
    <col min="4110" max="4110" width="20.85546875" customWidth="1"/>
    <col min="4111" max="4111" width="7.5703125" customWidth="1"/>
    <col min="4112" max="4112" width="6" customWidth="1"/>
    <col min="4113" max="4114" width="7.5703125" customWidth="1"/>
    <col min="4115" max="4115" width="3.5703125" customWidth="1"/>
    <col min="4116" max="4116" width="20.85546875" customWidth="1"/>
    <col min="4117" max="4117" width="7.5703125" customWidth="1"/>
    <col min="4118" max="4118" width="6" customWidth="1"/>
    <col min="4119" max="4120" width="7.5703125" customWidth="1"/>
    <col min="4353" max="4353" width="0.28515625" customWidth="1"/>
    <col min="4354" max="4354" width="24.42578125" customWidth="1"/>
    <col min="4355" max="4355" width="7.5703125" customWidth="1"/>
    <col min="4356" max="4356" width="6.5703125" customWidth="1"/>
    <col min="4357" max="4357" width="6" customWidth="1"/>
    <col min="4358" max="4358" width="7.85546875" customWidth="1"/>
    <col min="4359" max="4359" width="3.85546875" customWidth="1"/>
    <col min="4360" max="4360" width="20.28515625" customWidth="1"/>
    <col min="4361" max="4361" width="7" customWidth="1"/>
    <col min="4362" max="4362" width="6" customWidth="1"/>
    <col min="4363" max="4363" width="7.42578125" customWidth="1"/>
    <col min="4364" max="4364" width="7.28515625" customWidth="1"/>
    <col min="4365" max="4365" width="3.5703125" customWidth="1"/>
    <col min="4366" max="4366" width="20.85546875" customWidth="1"/>
    <col min="4367" max="4367" width="7.5703125" customWidth="1"/>
    <col min="4368" max="4368" width="6" customWidth="1"/>
    <col min="4369" max="4370" width="7.5703125" customWidth="1"/>
    <col min="4371" max="4371" width="3.5703125" customWidth="1"/>
    <col min="4372" max="4372" width="20.85546875" customWidth="1"/>
    <col min="4373" max="4373" width="7.5703125" customWidth="1"/>
    <col min="4374" max="4374" width="6" customWidth="1"/>
    <col min="4375" max="4376" width="7.5703125" customWidth="1"/>
    <col min="4609" max="4609" width="0.28515625" customWidth="1"/>
    <col min="4610" max="4610" width="24.42578125" customWidth="1"/>
    <col min="4611" max="4611" width="7.5703125" customWidth="1"/>
    <col min="4612" max="4612" width="6.5703125" customWidth="1"/>
    <col min="4613" max="4613" width="6" customWidth="1"/>
    <col min="4614" max="4614" width="7.85546875" customWidth="1"/>
    <col min="4615" max="4615" width="3.85546875" customWidth="1"/>
    <col min="4616" max="4616" width="20.28515625" customWidth="1"/>
    <col min="4617" max="4617" width="7" customWidth="1"/>
    <col min="4618" max="4618" width="6" customWidth="1"/>
    <col min="4619" max="4619" width="7.42578125" customWidth="1"/>
    <col min="4620" max="4620" width="7.28515625" customWidth="1"/>
    <col min="4621" max="4621" width="3.5703125" customWidth="1"/>
    <col min="4622" max="4622" width="20.85546875" customWidth="1"/>
    <col min="4623" max="4623" width="7.5703125" customWidth="1"/>
    <col min="4624" max="4624" width="6" customWidth="1"/>
    <col min="4625" max="4626" width="7.5703125" customWidth="1"/>
    <col min="4627" max="4627" width="3.5703125" customWidth="1"/>
    <col min="4628" max="4628" width="20.85546875" customWidth="1"/>
    <col min="4629" max="4629" width="7.5703125" customWidth="1"/>
    <col min="4630" max="4630" width="6" customWidth="1"/>
    <col min="4631" max="4632" width="7.5703125" customWidth="1"/>
    <col min="4865" max="4865" width="0.28515625" customWidth="1"/>
    <col min="4866" max="4866" width="24.42578125" customWidth="1"/>
    <col min="4867" max="4867" width="7.5703125" customWidth="1"/>
    <col min="4868" max="4868" width="6.5703125" customWidth="1"/>
    <col min="4869" max="4869" width="6" customWidth="1"/>
    <col min="4870" max="4870" width="7.85546875" customWidth="1"/>
    <col min="4871" max="4871" width="3.85546875" customWidth="1"/>
    <col min="4872" max="4872" width="20.28515625" customWidth="1"/>
    <col min="4873" max="4873" width="7" customWidth="1"/>
    <col min="4874" max="4874" width="6" customWidth="1"/>
    <col min="4875" max="4875" width="7.42578125" customWidth="1"/>
    <col min="4876" max="4876" width="7.28515625" customWidth="1"/>
    <col min="4877" max="4877" width="3.5703125" customWidth="1"/>
    <col min="4878" max="4878" width="20.85546875" customWidth="1"/>
    <col min="4879" max="4879" width="7.5703125" customWidth="1"/>
    <col min="4880" max="4880" width="6" customWidth="1"/>
    <col min="4881" max="4882" width="7.5703125" customWidth="1"/>
    <col min="4883" max="4883" width="3.5703125" customWidth="1"/>
    <col min="4884" max="4884" width="20.85546875" customWidth="1"/>
    <col min="4885" max="4885" width="7.5703125" customWidth="1"/>
    <col min="4886" max="4886" width="6" customWidth="1"/>
    <col min="4887" max="4888" width="7.5703125" customWidth="1"/>
    <col min="5121" max="5121" width="0.28515625" customWidth="1"/>
    <col min="5122" max="5122" width="24.42578125" customWidth="1"/>
    <col min="5123" max="5123" width="7.5703125" customWidth="1"/>
    <col min="5124" max="5124" width="6.5703125" customWidth="1"/>
    <col min="5125" max="5125" width="6" customWidth="1"/>
    <col min="5126" max="5126" width="7.85546875" customWidth="1"/>
    <col min="5127" max="5127" width="3.85546875" customWidth="1"/>
    <col min="5128" max="5128" width="20.28515625" customWidth="1"/>
    <col min="5129" max="5129" width="7" customWidth="1"/>
    <col min="5130" max="5130" width="6" customWidth="1"/>
    <col min="5131" max="5131" width="7.42578125" customWidth="1"/>
    <col min="5132" max="5132" width="7.28515625" customWidth="1"/>
    <col min="5133" max="5133" width="3.5703125" customWidth="1"/>
    <col min="5134" max="5134" width="20.85546875" customWidth="1"/>
    <col min="5135" max="5135" width="7.5703125" customWidth="1"/>
    <col min="5136" max="5136" width="6" customWidth="1"/>
    <col min="5137" max="5138" width="7.5703125" customWidth="1"/>
    <col min="5139" max="5139" width="3.5703125" customWidth="1"/>
    <col min="5140" max="5140" width="20.85546875" customWidth="1"/>
    <col min="5141" max="5141" width="7.5703125" customWidth="1"/>
    <col min="5142" max="5142" width="6" customWidth="1"/>
    <col min="5143" max="5144" width="7.5703125" customWidth="1"/>
    <col min="5377" max="5377" width="0.28515625" customWidth="1"/>
    <col min="5378" max="5378" width="24.42578125" customWidth="1"/>
    <col min="5379" max="5379" width="7.5703125" customWidth="1"/>
    <col min="5380" max="5380" width="6.5703125" customWidth="1"/>
    <col min="5381" max="5381" width="6" customWidth="1"/>
    <col min="5382" max="5382" width="7.85546875" customWidth="1"/>
    <col min="5383" max="5383" width="3.85546875" customWidth="1"/>
    <col min="5384" max="5384" width="20.28515625" customWidth="1"/>
    <col min="5385" max="5385" width="7" customWidth="1"/>
    <col min="5386" max="5386" width="6" customWidth="1"/>
    <col min="5387" max="5387" width="7.42578125" customWidth="1"/>
    <col min="5388" max="5388" width="7.28515625" customWidth="1"/>
    <col min="5389" max="5389" width="3.5703125" customWidth="1"/>
    <col min="5390" max="5390" width="20.85546875" customWidth="1"/>
    <col min="5391" max="5391" width="7.5703125" customWidth="1"/>
    <col min="5392" max="5392" width="6" customWidth="1"/>
    <col min="5393" max="5394" width="7.5703125" customWidth="1"/>
    <col min="5395" max="5395" width="3.5703125" customWidth="1"/>
    <col min="5396" max="5396" width="20.85546875" customWidth="1"/>
    <col min="5397" max="5397" width="7.5703125" customWidth="1"/>
    <col min="5398" max="5398" width="6" customWidth="1"/>
    <col min="5399" max="5400" width="7.5703125" customWidth="1"/>
    <col min="5633" max="5633" width="0.28515625" customWidth="1"/>
    <col min="5634" max="5634" width="24.42578125" customWidth="1"/>
    <col min="5635" max="5635" width="7.5703125" customWidth="1"/>
    <col min="5636" max="5636" width="6.5703125" customWidth="1"/>
    <col min="5637" max="5637" width="6" customWidth="1"/>
    <col min="5638" max="5638" width="7.85546875" customWidth="1"/>
    <col min="5639" max="5639" width="3.85546875" customWidth="1"/>
    <col min="5640" max="5640" width="20.28515625" customWidth="1"/>
    <col min="5641" max="5641" width="7" customWidth="1"/>
    <col min="5642" max="5642" width="6" customWidth="1"/>
    <col min="5643" max="5643" width="7.42578125" customWidth="1"/>
    <col min="5644" max="5644" width="7.28515625" customWidth="1"/>
    <col min="5645" max="5645" width="3.5703125" customWidth="1"/>
    <col min="5646" max="5646" width="20.85546875" customWidth="1"/>
    <col min="5647" max="5647" width="7.5703125" customWidth="1"/>
    <col min="5648" max="5648" width="6" customWidth="1"/>
    <col min="5649" max="5650" width="7.5703125" customWidth="1"/>
    <col min="5651" max="5651" width="3.5703125" customWidth="1"/>
    <col min="5652" max="5652" width="20.85546875" customWidth="1"/>
    <col min="5653" max="5653" width="7.5703125" customWidth="1"/>
    <col min="5654" max="5654" width="6" customWidth="1"/>
    <col min="5655" max="5656" width="7.5703125" customWidth="1"/>
    <col min="5889" max="5889" width="0.28515625" customWidth="1"/>
    <col min="5890" max="5890" width="24.42578125" customWidth="1"/>
    <col min="5891" max="5891" width="7.5703125" customWidth="1"/>
    <col min="5892" max="5892" width="6.5703125" customWidth="1"/>
    <col min="5893" max="5893" width="6" customWidth="1"/>
    <col min="5894" max="5894" width="7.85546875" customWidth="1"/>
    <col min="5895" max="5895" width="3.85546875" customWidth="1"/>
    <col min="5896" max="5896" width="20.28515625" customWidth="1"/>
    <col min="5897" max="5897" width="7" customWidth="1"/>
    <col min="5898" max="5898" width="6" customWidth="1"/>
    <col min="5899" max="5899" width="7.42578125" customWidth="1"/>
    <col min="5900" max="5900" width="7.28515625" customWidth="1"/>
    <col min="5901" max="5901" width="3.5703125" customWidth="1"/>
    <col min="5902" max="5902" width="20.85546875" customWidth="1"/>
    <col min="5903" max="5903" width="7.5703125" customWidth="1"/>
    <col min="5904" max="5904" width="6" customWidth="1"/>
    <col min="5905" max="5906" width="7.5703125" customWidth="1"/>
    <col min="5907" max="5907" width="3.5703125" customWidth="1"/>
    <col min="5908" max="5908" width="20.85546875" customWidth="1"/>
    <col min="5909" max="5909" width="7.5703125" customWidth="1"/>
    <col min="5910" max="5910" width="6" customWidth="1"/>
    <col min="5911" max="5912" width="7.5703125" customWidth="1"/>
    <col min="6145" max="6145" width="0.28515625" customWidth="1"/>
    <col min="6146" max="6146" width="24.42578125" customWidth="1"/>
    <col min="6147" max="6147" width="7.5703125" customWidth="1"/>
    <col min="6148" max="6148" width="6.5703125" customWidth="1"/>
    <col min="6149" max="6149" width="6" customWidth="1"/>
    <col min="6150" max="6150" width="7.85546875" customWidth="1"/>
    <col min="6151" max="6151" width="3.85546875" customWidth="1"/>
    <col min="6152" max="6152" width="20.28515625" customWidth="1"/>
    <col min="6153" max="6153" width="7" customWidth="1"/>
    <col min="6154" max="6154" width="6" customWidth="1"/>
    <col min="6155" max="6155" width="7.42578125" customWidth="1"/>
    <col min="6156" max="6156" width="7.28515625" customWidth="1"/>
    <col min="6157" max="6157" width="3.5703125" customWidth="1"/>
    <col min="6158" max="6158" width="20.85546875" customWidth="1"/>
    <col min="6159" max="6159" width="7.5703125" customWidth="1"/>
    <col min="6160" max="6160" width="6" customWidth="1"/>
    <col min="6161" max="6162" width="7.5703125" customWidth="1"/>
    <col min="6163" max="6163" width="3.5703125" customWidth="1"/>
    <col min="6164" max="6164" width="20.85546875" customWidth="1"/>
    <col min="6165" max="6165" width="7.5703125" customWidth="1"/>
    <col min="6166" max="6166" width="6" customWidth="1"/>
    <col min="6167" max="6168" width="7.5703125" customWidth="1"/>
    <col min="6401" max="6401" width="0.28515625" customWidth="1"/>
    <col min="6402" max="6402" width="24.42578125" customWidth="1"/>
    <col min="6403" max="6403" width="7.5703125" customWidth="1"/>
    <col min="6404" max="6404" width="6.5703125" customWidth="1"/>
    <col min="6405" max="6405" width="6" customWidth="1"/>
    <col min="6406" max="6406" width="7.85546875" customWidth="1"/>
    <col min="6407" max="6407" width="3.85546875" customWidth="1"/>
    <col min="6408" max="6408" width="20.28515625" customWidth="1"/>
    <col min="6409" max="6409" width="7" customWidth="1"/>
    <col min="6410" max="6410" width="6" customWidth="1"/>
    <col min="6411" max="6411" width="7.42578125" customWidth="1"/>
    <col min="6412" max="6412" width="7.28515625" customWidth="1"/>
    <col min="6413" max="6413" width="3.5703125" customWidth="1"/>
    <col min="6414" max="6414" width="20.85546875" customWidth="1"/>
    <col min="6415" max="6415" width="7.5703125" customWidth="1"/>
    <col min="6416" max="6416" width="6" customWidth="1"/>
    <col min="6417" max="6418" width="7.5703125" customWidth="1"/>
    <col min="6419" max="6419" width="3.5703125" customWidth="1"/>
    <col min="6420" max="6420" width="20.85546875" customWidth="1"/>
    <col min="6421" max="6421" width="7.5703125" customWidth="1"/>
    <col min="6422" max="6422" width="6" customWidth="1"/>
    <col min="6423" max="6424" width="7.5703125" customWidth="1"/>
    <col min="6657" max="6657" width="0.28515625" customWidth="1"/>
    <col min="6658" max="6658" width="24.42578125" customWidth="1"/>
    <col min="6659" max="6659" width="7.5703125" customWidth="1"/>
    <col min="6660" max="6660" width="6.5703125" customWidth="1"/>
    <col min="6661" max="6661" width="6" customWidth="1"/>
    <col min="6662" max="6662" width="7.85546875" customWidth="1"/>
    <col min="6663" max="6663" width="3.85546875" customWidth="1"/>
    <col min="6664" max="6664" width="20.28515625" customWidth="1"/>
    <col min="6665" max="6665" width="7" customWidth="1"/>
    <col min="6666" max="6666" width="6" customWidth="1"/>
    <col min="6667" max="6667" width="7.42578125" customWidth="1"/>
    <col min="6668" max="6668" width="7.28515625" customWidth="1"/>
    <col min="6669" max="6669" width="3.5703125" customWidth="1"/>
    <col min="6670" max="6670" width="20.85546875" customWidth="1"/>
    <col min="6671" max="6671" width="7.5703125" customWidth="1"/>
    <col min="6672" max="6672" width="6" customWidth="1"/>
    <col min="6673" max="6674" width="7.5703125" customWidth="1"/>
    <col min="6675" max="6675" width="3.5703125" customWidth="1"/>
    <col min="6676" max="6676" width="20.85546875" customWidth="1"/>
    <col min="6677" max="6677" width="7.5703125" customWidth="1"/>
    <col min="6678" max="6678" width="6" customWidth="1"/>
    <col min="6679" max="6680" width="7.5703125" customWidth="1"/>
    <col min="6913" max="6913" width="0.28515625" customWidth="1"/>
    <col min="6914" max="6914" width="24.42578125" customWidth="1"/>
    <col min="6915" max="6915" width="7.5703125" customWidth="1"/>
    <col min="6916" max="6916" width="6.5703125" customWidth="1"/>
    <col min="6917" max="6917" width="6" customWidth="1"/>
    <col min="6918" max="6918" width="7.85546875" customWidth="1"/>
    <col min="6919" max="6919" width="3.85546875" customWidth="1"/>
    <col min="6920" max="6920" width="20.28515625" customWidth="1"/>
    <col min="6921" max="6921" width="7" customWidth="1"/>
    <col min="6922" max="6922" width="6" customWidth="1"/>
    <col min="6923" max="6923" width="7.42578125" customWidth="1"/>
    <col min="6924" max="6924" width="7.28515625" customWidth="1"/>
    <col min="6925" max="6925" width="3.5703125" customWidth="1"/>
    <col min="6926" max="6926" width="20.85546875" customWidth="1"/>
    <col min="6927" max="6927" width="7.5703125" customWidth="1"/>
    <col min="6928" max="6928" width="6" customWidth="1"/>
    <col min="6929" max="6930" width="7.5703125" customWidth="1"/>
    <col min="6931" max="6931" width="3.5703125" customWidth="1"/>
    <col min="6932" max="6932" width="20.85546875" customWidth="1"/>
    <col min="6933" max="6933" width="7.5703125" customWidth="1"/>
    <col min="6934" max="6934" width="6" customWidth="1"/>
    <col min="6935" max="6936" width="7.5703125" customWidth="1"/>
    <col min="7169" max="7169" width="0.28515625" customWidth="1"/>
    <col min="7170" max="7170" width="24.42578125" customWidth="1"/>
    <col min="7171" max="7171" width="7.5703125" customWidth="1"/>
    <col min="7172" max="7172" width="6.5703125" customWidth="1"/>
    <col min="7173" max="7173" width="6" customWidth="1"/>
    <col min="7174" max="7174" width="7.85546875" customWidth="1"/>
    <col min="7175" max="7175" width="3.85546875" customWidth="1"/>
    <col min="7176" max="7176" width="20.28515625" customWidth="1"/>
    <col min="7177" max="7177" width="7" customWidth="1"/>
    <col min="7178" max="7178" width="6" customWidth="1"/>
    <col min="7179" max="7179" width="7.42578125" customWidth="1"/>
    <col min="7180" max="7180" width="7.28515625" customWidth="1"/>
    <col min="7181" max="7181" width="3.5703125" customWidth="1"/>
    <col min="7182" max="7182" width="20.85546875" customWidth="1"/>
    <col min="7183" max="7183" width="7.5703125" customWidth="1"/>
    <col min="7184" max="7184" width="6" customWidth="1"/>
    <col min="7185" max="7186" width="7.5703125" customWidth="1"/>
    <col min="7187" max="7187" width="3.5703125" customWidth="1"/>
    <col min="7188" max="7188" width="20.85546875" customWidth="1"/>
    <col min="7189" max="7189" width="7.5703125" customWidth="1"/>
    <col min="7190" max="7190" width="6" customWidth="1"/>
    <col min="7191" max="7192" width="7.5703125" customWidth="1"/>
    <col min="7425" max="7425" width="0.28515625" customWidth="1"/>
    <col min="7426" max="7426" width="24.42578125" customWidth="1"/>
    <col min="7427" max="7427" width="7.5703125" customWidth="1"/>
    <col min="7428" max="7428" width="6.5703125" customWidth="1"/>
    <col min="7429" max="7429" width="6" customWidth="1"/>
    <col min="7430" max="7430" width="7.85546875" customWidth="1"/>
    <col min="7431" max="7431" width="3.85546875" customWidth="1"/>
    <col min="7432" max="7432" width="20.28515625" customWidth="1"/>
    <col min="7433" max="7433" width="7" customWidth="1"/>
    <col min="7434" max="7434" width="6" customWidth="1"/>
    <col min="7435" max="7435" width="7.42578125" customWidth="1"/>
    <col min="7436" max="7436" width="7.28515625" customWidth="1"/>
    <col min="7437" max="7437" width="3.5703125" customWidth="1"/>
    <col min="7438" max="7438" width="20.85546875" customWidth="1"/>
    <col min="7439" max="7439" width="7.5703125" customWidth="1"/>
    <col min="7440" max="7440" width="6" customWidth="1"/>
    <col min="7441" max="7442" width="7.5703125" customWidth="1"/>
    <col min="7443" max="7443" width="3.5703125" customWidth="1"/>
    <col min="7444" max="7444" width="20.85546875" customWidth="1"/>
    <col min="7445" max="7445" width="7.5703125" customWidth="1"/>
    <col min="7446" max="7446" width="6" customWidth="1"/>
    <col min="7447" max="7448" width="7.5703125" customWidth="1"/>
    <col min="7681" max="7681" width="0.28515625" customWidth="1"/>
    <col min="7682" max="7682" width="24.42578125" customWidth="1"/>
    <col min="7683" max="7683" width="7.5703125" customWidth="1"/>
    <col min="7684" max="7684" width="6.5703125" customWidth="1"/>
    <col min="7685" max="7685" width="6" customWidth="1"/>
    <col min="7686" max="7686" width="7.85546875" customWidth="1"/>
    <col min="7687" max="7687" width="3.85546875" customWidth="1"/>
    <col min="7688" max="7688" width="20.28515625" customWidth="1"/>
    <col min="7689" max="7689" width="7" customWidth="1"/>
    <col min="7690" max="7690" width="6" customWidth="1"/>
    <col min="7691" max="7691" width="7.42578125" customWidth="1"/>
    <col min="7692" max="7692" width="7.28515625" customWidth="1"/>
    <col min="7693" max="7693" width="3.5703125" customWidth="1"/>
    <col min="7694" max="7694" width="20.85546875" customWidth="1"/>
    <col min="7695" max="7695" width="7.5703125" customWidth="1"/>
    <col min="7696" max="7696" width="6" customWidth="1"/>
    <col min="7697" max="7698" width="7.5703125" customWidth="1"/>
    <col min="7699" max="7699" width="3.5703125" customWidth="1"/>
    <col min="7700" max="7700" width="20.85546875" customWidth="1"/>
    <col min="7701" max="7701" width="7.5703125" customWidth="1"/>
    <col min="7702" max="7702" width="6" customWidth="1"/>
    <col min="7703" max="7704" width="7.5703125" customWidth="1"/>
    <col min="7937" max="7937" width="0.28515625" customWidth="1"/>
    <col min="7938" max="7938" width="24.42578125" customWidth="1"/>
    <col min="7939" max="7939" width="7.5703125" customWidth="1"/>
    <col min="7940" max="7940" width="6.5703125" customWidth="1"/>
    <col min="7941" max="7941" width="6" customWidth="1"/>
    <col min="7942" max="7942" width="7.85546875" customWidth="1"/>
    <col min="7943" max="7943" width="3.85546875" customWidth="1"/>
    <col min="7944" max="7944" width="20.28515625" customWidth="1"/>
    <col min="7945" max="7945" width="7" customWidth="1"/>
    <col min="7946" max="7946" width="6" customWidth="1"/>
    <col min="7947" max="7947" width="7.42578125" customWidth="1"/>
    <col min="7948" max="7948" width="7.28515625" customWidth="1"/>
    <col min="7949" max="7949" width="3.5703125" customWidth="1"/>
    <col min="7950" max="7950" width="20.85546875" customWidth="1"/>
    <col min="7951" max="7951" width="7.5703125" customWidth="1"/>
    <col min="7952" max="7952" width="6" customWidth="1"/>
    <col min="7953" max="7954" width="7.5703125" customWidth="1"/>
    <col min="7955" max="7955" width="3.5703125" customWidth="1"/>
    <col min="7956" max="7956" width="20.85546875" customWidth="1"/>
    <col min="7957" max="7957" width="7.5703125" customWidth="1"/>
    <col min="7958" max="7958" width="6" customWidth="1"/>
    <col min="7959" max="7960" width="7.5703125" customWidth="1"/>
    <col min="8193" max="8193" width="0.28515625" customWidth="1"/>
    <col min="8194" max="8194" width="24.42578125" customWidth="1"/>
    <col min="8195" max="8195" width="7.5703125" customWidth="1"/>
    <col min="8196" max="8196" width="6.5703125" customWidth="1"/>
    <col min="8197" max="8197" width="6" customWidth="1"/>
    <col min="8198" max="8198" width="7.85546875" customWidth="1"/>
    <col min="8199" max="8199" width="3.85546875" customWidth="1"/>
    <col min="8200" max="8200" width="20.28515625" customWidth="1"/>
    <col min="8201" max="8201" width="7" customWidth="1"/>
    <col min="8202" max="8202" width="6" customWidth="1"/>
    <col min="8203" max="8203" width="7.42578125" customWidth="1"/>
    <col min="8204" max="8204" width="7.28515625" customWidth="1"/>
    <col min="8205" max="8205" width="3.5703125" customWidth="1"/>
    <col min="8206" max="8206" width="20.85546875" customWidth="1"/>
    <col min="8207" max="8207" width="7.5703125" customWidth="1"/>
    <col min="8208" max="8208" width="6" customWidth="1"/>
    <col min="8209" max="8210" width="7.5703125" customWidth="1"/>
    <col min="8211" max="8211" width="3.5703125" customWidth="1"/>
    <col min="8212" max="8212" width="20.85546875" customWidth="1"/>
    <col min="8213" max="8213" width="7.5703125" customWidth="1"/>
    <col min="8214" max="8214" width="6" customWidth="1"/>
    <col min="8215" max="8216" width="7.5703125" customWidth="1"/>
    <col min="8449" max="8449" width="0.28515625" customWidth="1"/>
    <col min="8450" max="8450" width="24.42578125" customWidth="1"/>
    <col min="8451" max="8451" width="7.5703125" customWidth="1"/>
    <col min="8452" max="8452" width="6.5703125" customWidth="1"/>
    <col min="8453" max="8453" width="6" customWidth="1"/>
    <col min="8454" max="8454" width="7.85546875" customWidth="1"/>
    <col min="8455" max="8455" width="3.85546875" customWidth="1"/>
    <col min="8456" max="8456" width="20.28515625" customWidth="1"/>
    <col min="8457" max="8457" width="7" customWidth="1"/>
    <col min="8458" max="8458" width="6" customWidth="1"/>
    <col min="8459" max="8459" width="7.42578125" customWidth="1"/>
    <col min="8460" max="8460" width="7.28515625" customWidth="1"/>
    <col min="8461" max="8461" width="3.5703125" customWidth="1"/>
    <col min="8462" max="8462" width="20.85546875" customWidth="1"/>
    <col min="8463" max="8463" width="7.5703125" customWidth="1"/>
    <col min="8464" max="8464" width="6" customWidth="1"/>
    <col min="8465" max="8466" width="7.5703125" customWidth="1"/>
    <col min="8467" max="8467" width="3.5703125" customWidth="1"/>
    <col min="8468" max="8468" width="20.85546875" customWidth="1"/>
    <col min="8469" max="8469" width="7.5703125" customWidth="1"/>
    <col min="8470" max="8470" width="6" customWidth="1"/>
    <col min="8471" max="8472" width="7.5703125" customWidth="1"/>
    <col min="8705" max="8705" width="0.28515625" customWidth="1"/>
    <col min="8706" max="8706" width="24.42578125" customWidth="1"/>
    <col min="8707" max="8707" width="7.5703125" customWidth="1"/>
    <col min="8708" max="8708" width="6.5703125" customWidth="1"/>
    <col min="8709" max="8709" width="6" customWidth="1"/>
    <col min="8710" max="8710" width="7.85546875" customWidth="1"/>
    <col min="8711" max="8711" width="3.85546875" customWidth="1"/>
    <col min="8712" max="8712" width="20.28515625" customWidth="1"/>
    <col min="8713" max="8713" width="7" customWidth="1"/>
    <col min="8714" max="8714" width="6" customWidth="1"/>
    <col min="8715" max="8715" width="7.42578125" customWidth="1"/>
    <col min="8716" max="8716" width="7.28515625" customWidth="1"/>
    <col min="8717" max="8717" width="3.5703125" customWidth="1"/>
    <col min="8718" max="8718" width="20.85546875" customWidth="1"/>
    <col min="8719" max="8719" width="7.5703125" customWidth="1"/>
    <col min="8720" max="8720" width="6" customWidth="1"/>
    <col min="8721" max="8722" width="7.5703125" customWidth="1"/>
    <col min="8723" max="8723" width="3.5703125" customWidth="1"/>
    <col min="8724" max="8724" width="20.85546875" customWidth="1"/>
    <col min="8725" max="8725" width="7.5703125" customWidth="1"/>
    <col min="8726" max="8726" width="6" customWidth="1"/>
    <col min="8727" max="8728" width="7.5703125" customWidth="1"/>
    <col min="8961" max="8961" width="0.28515625" customWidth="1"/>
    <col min="8962" max="8962" width="24.42578125" customWidth="1"/>
    <col min="8963" max="8963" width="7.5703125" customWidth="1"/>
    <col min="8964" max="8964" width="6.5703125" customWidth="1"/>
    <col min="8965" max="8965" width="6" customWidth="1"/>
    <col min="8966" max="8966" width="7.85546875" customWidth="1"/>
    <col min="8967" max="8967" width="3.85546875" customWidth="1"/>
    <col min="8968" max="8968" width="20.28515625" customWidth="1"/>
    <col min="8969" max="8969" width="7" customWidth="1"/>
    <col min="8970" max="8970" width="6" customWidth="1"/>
    <col min="8971" max="8971" width="7.42578125" customWidth="1"/>
    <col min="8972" max="8972" width="7.28515625" customWidth="1"/>
    <col min="8973" max="8973" width="3.5703125" customWidth="1"/>
    <col min="8974" max="8974" width="20.85546875" customWidth="1"/>
    <col min="8975" max="8975" width="7.5703125" customWidth="1"/>
    <col min="8976" max="8976" width="6" customWidth="1"/>
    <col min="8977" max="8978" width="7.5703125" customWidth="1"/>
    <col min="8979" max="8979" width="3.5703125" customWidth="1"/>
    <col min="8980" max="8980" width="20.85546875" customWidth="1"/>
    <col min="8981" max="8981" width="7.5703125" customWidth="1"/>
    <col min="8982" max="8982" width="6" customWidth="1"/>
    <col min="8983" max="8984" width="7.5703125" customWidth="1"/>
    <col min="9217" max="9217" width="0.28515625" customWidth="1"/>
    <col min="9218" max="9218" width="24.42578125" customWidth="1"/>
    <col min="9219" max="9219" width="7.5703125" customWidth="1"/>
    <col min="9220" max="9220" width="6.5703125" customWidth="1"/>
    <col min="9221" max="9221" width="6" customWidth="1"/>
    <col min="9222" max="9222" width="7.85546875" customWidth="1"/>
    <col min="9223" max="9223" width="3.85546875" customWidth="1"/>
    <col min="9224" max="9224" width="20.28515625" customWidth="1"/>
    <col min="9225" max="9225" width="7" customWidth="1"/>
    <col min="9226" max="9226" width="6" customWidth="1"/>
    <col min="9227" max="9227" width="7.42578125" customWidth="1"/>
    <col min="9228" max="9228" width="7.28515625" customWidth="1"/>
    <col min="9229" max="9229" width="3.5703125" customWidth="1"/>
    <col min="9230" max="9230" width="20.85546875" customWidth="1"/>
    <col min="9231" max="9231" width="7.5703125" customWidth="1"/>
    <col min="9232" max="9232" width="6" customWidth="1"/>
    <col min="9233" max="9234" width="7.5703125" customWidth="1"/>
    <col min="9235" max="9235" width="3.5703125" customWidth="1"/>
    <col min="9236" max="9236" width="20.85546875" customWidth="1"/>
    <col min="9237" max="9237" width="7.5703125" customWidth="1"/>
    <col min="9238" max="9238" width="6" customWidth="1"/>
    <col min="9239" max="9240" width="7.5703125" customWidth="1"/>
    <col min="9473" max="9473" width="0.28515625" customWidth="1"/>
    <col min="9474" max="9474" width="24.42578125" customWidth="1"/>
    <col min="9475" max="9475" width="7.5703125" customWidth="1"/>
    <col min="9476" max="9476" width="6.5703125" customWidth="1"/>
    <col min="9477" max="9477" width="6" customWidth="1"/>
    <col min="9478" max="9478" width="7.85546875" customWidth="1"/>
    <col min="9479" max="9479" width="3.85546875" customWidth="1"/>
    <col min="9480" max="9480" width="20.28515625" customWidth="1"/>
    <col min="9481" max="9481" width="7" customWidth="1"/>
    <col min="9482" max="9482" width="6" customWidth="1"/>
    <col min="9483" max="9483" width="7.42578125" customWidth="1"/>
    <col min="9484" max="9484" width="7.28515625" customWidth="1"/>
    <col min="9485" max="9485" width="3.5703125" customWidth="1"/>
    <col min="9486" max="9486" width="20.85546875" customWidth="1"/>
    <col min="9487" max="9487" width="7.5703125" customWidth="1"/>
    <col min="9488" max="9488" width="6" customWidth="1"/>
    <col min="9489" max="9490" width="7.5703125" customWidth="1"/>
    <col min="9491" max="9491" width="3.5703125" customWidth="1"/>
    <col min="9492" max="9492" width="20.85546875" customWidth="1"/>
    <col min="9493" max="9493" width="7.5703125" customWidth="1"/>
    <col min="9494" max="9494" width="6" customWidth="1"/>
    <col min="9495" max="9496" width="7.5703125" customWidth="1"/>
    <col min="9729" max="9729" width="0.28515625" customWidth="1"/>
    <col min="9730" max="9730" width="24.42578125" customWidth="1"/>
    <col min="9731" max="9731" width="7.5703125" customWidth="1"/>
    <col min="9732" max="9732" width="6.5703125" customWidth="1"/>
    <col min="9733" max="9733" width="6" customWidth="1"/>
    <col min="9734" max="9734" width="7.85546875" customWidth="1"/>
    <col min="9735" max="9735" width="3.85546875" customWidth="1"/>
    <col min="9736" max="9736" width="20.28515625" customWidth="1"/>
    <col min="9737" max="9737" width="7" customWidth="1"/>
    <col min="9738" max="9738" width="6" customWidth="1"/>
    <col min="9739" max="9739" width="7.42578125" customWidth="1"/>
    <col min="9740" max="9740" width="7.28515625" customWidth="1"/>
    <col min="9741" max="9741" width="3.5703125" customWidth="1"/>
    <col min="9742" max="9742" width="20.85546875" customWidth="1"/>
    <col min="9743" max="9743" width="7.5703125" customWidth="1"/>
    <col min="9744" max="9744" width="6" customWidth="1"/>
    <col min="9745" max="9746" width="7.5703125" customWidth="1"/>
    <col min="9747" max="9747" width="3.5703125" customWidth="1"/>
    <col min="9748" max="9748" width="20.85546875" customWidth="1"/>
    <col min="9749" max="9749" width="7.5703125" customWidth="1"/>
    <col min="9750" max="9750" width="6" customWidth="1"/>
    <col min="9751" max="9752" width="7.5703125" customWidth="1"/>
    <col min="9985" max="9985" width="0.28515625" customWidth="1"/>
    <col min="9986" max="9986" width="24.42578125" customWidth="1"/>
    <col min="9987" max="9987" width="7.5703125" customWidth="1"/>
    <col min="9988" max="9988" width="6.5703125" customWidth="1"/>
    <col min="9989" max="9989" width="6" customWidth="1"/>
    <col min="9990" max="9990" width="7.85546875" customWidth="1"/>
    <col min="9991" max="9991" width="3.85546875" customWidth="1"/>
    <col min="9992" max="9992" width="20.28515625" customWidth="1"/>
    <col min="9993" max="9993" width="7" customWidth="1"/>
    <col min="9994" max="9994" width="6" customWidth="1"/>
    <col min="9995" max="9995" width="7.42578125" customWidth="1"/>
    <col min="9996" max="9996" width="7.28515625" customWidth="1"/>
    <col min="9997" max="9997" width="3.5703125" customWidth="1"/>
    <col min="9998" max="9998" width="20.85546875" customWidth="1"/>
    <col min="9999" max="9999" width="7.5703125" customWidth="1"/>
    <col min="10000" max="10000" width="6" customWidth="1"/>
    <col min="10001" max="10002" width="7.5703125" customWidth="1"/>
    <col min="10003" max="10003" width="3.5703125" customWidth="1"/>
    <col min="10004" max="10004" width="20.85546875" customWidth="1"/>
    <col min="10005" max="10005" width="7.5703125" customWidth="1"/>
    <col min="10006" max="10006" width="6" customWidth="1"/>
    <col min="10007" max="10008" width="7.5703125" customWidth="1"/>
    <col min="10241" max="10241" width="0.28515625" customWidth="1"/>
    <col min="10242" max="10242" width="24.42578125" customWidth="1"/>
    <col min="10243" max="10243" width="7.5703125" customWidth="1"/>
    <col min="10244" max="10244" width="6.5703125" customWidth="1"/>
    <col min="10245" max="10245" width="6" customWidth="1"/>
    <col min="10246" max="10246" width="7.85546875" customWidth="1"/>
    <col min="10247" max="10247" width="3.85546875" customWidth="1"/>
    <col min="10248" max="10248" width="20.28515625" customWidth="1"/>
    <col min="10249" max="10249" width="7" customWidth="1"/>
    <col min="10250" max="10250" width="6" customWidth="1"/>
    <col min="10251" max="10251" width="7.42578125" customWidth="1"/>
    <col min="10252" max="10252" width="7.28515625" customWidth="1"/>
    <col min="10253" max="10253" width="3.5703125" customWidth="1"/>
    <col min="10254" max="10254" width="20.85546875" customWidth="1"/>
    <col min="10255" max="10255" width="7.5703125" customWidth="1"/>
    <col min="10256" max="10256" width="6" customWidth="1"/>
    <col min="10257" max="10258" width="7.5703125" customWidth="1"/>
    <col min="10259" max="10259" width="3.5703125" customWidth="1"/>
    <col min="10260" max="10260" width="20.85546875" customWidth="1"/>
    <col min="10261" max="10261" width="7.5703125" customWidth="1"/>
    <col min="10262" max="10262" width="6" customWidth="1"/>
    <col min="10263" max="10264" width="7.5703125" customWidth="1"/>
    <col min="10497" max="10497" width="0.28515625" customWidth="1"/>
    <col min="10498" max="10498" width="24.42578125" customWidth="1"/>
    <col min="10499" max="10499" width="7.5703125" customWidth="1"/>
    <col min="10500" max="10500" width="6.5703125" customWidth="1"/>
    <col min="10501" max="10501" width="6" customWidth="1"/>
    <col min="10502" max="10502" width="7.85546875" customWidth="1"/>
    <col min="10503" max="10503" width="3.85546875" customWidth="1"/>
    <col min="10504" max="10504" width="20.28515625" customWidth="1"/>
    <col min="10505" max="10505" width="7" customWidth="1"/>
    <col min="10506" max="10506" width="6" customWidth="1"/>
    <col min="10507" max="10507" width="7.42578125" customWidth="1"/>
    <col min="10508" max="10508" width="7.28515625" customWidth="1"/>
    <col min="10509" max="10509" width="3.5703125" customWidth="1"/>
    <col min="10510" max="10510" width="20.85546875" customWidth="1"/>
    <col min="10511" max="10511" width="7.5703125" customWidth="1"/>
    <col min="10512" max="10512" width="6" customWidth="1"/>
    <col min="10513" max="10514" width="7.5703125" customWidth="1"/>
    <col min="10515" max="10515" width="3.5703125" customWidth="1"/>
    <col min="10516" max="10516" width="20.85546875" customWidth="1"/>
    <col min="10517" max="10517" width="7.5703125" customWidth="1"/>
    <col min="10518" max="10518" width="6" customWidth="1"/>
    <col min="10519" max="10520" width="7.5703125" customWidth="1"/>
    <col min="10753" max="10753" width="0.28515625" customWidth="1"/>
    <col min="10754" max="10754" width="24.42578125" customWidth="1"/>
    <col min="10755" max="10755" width="7.5703125" customWidth="1"/>
    <col min="10756" max="10756" width="6.5703125" customWidth="1"/>
    <col min="10757" max="10757" width="6" customWidth="1"/>
    <col min="10758" max="10758" width="7.85546875" customWidth="1"/>
    <col min="10759" max="10759" width="3.85546875" customWidth="1"/>
    <col min="10760" max="10760" width="20.28515625" customWidth="1"/>
    <col min="10761" max="10761" width="7" customWidth="1"/>
    <col min="10762" max="10762" width="6" customWidth="1"/>
    <col min="10763" max="10763" width="7.42578125" customWidth="1"/>
    <col min="10764" max="10764" width="7.28515625" customWidth="1"/>
    <col min="10765" max="10765" width="3.5703125" customWidth="1"/>
    <col min="10766" max="10766" width="20.85546875" customWidth="1"/>
    <col min="10767" max="10767" width="7.5703125" customWidth="1"/>
    <col min="10768" max="10768" width="6" customWidth="1"/>
    <col min="10769" max="10770" width="7.5703125" customWidth="1"/>
    <col min="10771" max="10771" width="3.5703125" customWidth="1"/>
    <col min="10772" max="10772" width="20.85546875" customWidth="1"/>
    <col min="10773" max="10773" width="7.5703125" customWidth="1"/>
    <col min="10774" max="10774" width="6" customWidth="1"/>
    <col min="10775" max="10776" width="7.5703125" customWidth="1"/>
    <col min="11009" max="11009" width="0.28515625" customWidth="1"/>
    <col min="11010" max="11010" width="24.42578125" customWidth="1"/>
    <col min="11011" max="11011" width="7.5703125" customWidth="1"/>
    <col min="11012" max="11012" width="6.5703125" customWidth="1"/>
    <col min="11013" max="11013" width="6" customWidth="1"/>
    <col min="11014" max="11014" width="7.85546875" customWidth="1"/>
    <col min="11015" max="11015" width="3.85546875" customWidth="1"/>
    <col min="11016" max="11016" width="20.28515625" customWidth="1"/>
    <col min="11017" max="11017" width="7" customWidth="1"/>
    <col min="11018" max="11018" width="6" customWidth="1"/>
    <col min="11019" max="11019" width="7.42578125" customWidth="1"/>
    <col min="11020" max="11020" width="7.28515625" customWidth="1"/>
    <col min="11021" max="11021" width="3.5703125" customWidth="1"/>
    <col min="11022" max="11022" width="20.85546875" customWidth="1"/>
    <col min="11023" max="11023" width="7.5703125" customWidth="1"/>
    <col min="11024" max="11024" width="6" customWidth="1"/>
    <col min="11025" max="11026" width="7.5703125" customWidth="1"/>
    <col min="11027" max="11027" width="3.5703125" customWidth="1"/>
    <col min="11028" max="11028" width="20.85546875" customWidth="1"/>
    <col min="11029" max="11029" width="7.5703125" customWidth="1"/>
    <col min="11030" max="11030" width="6" customWidth="1"/>
    <col min="11031" max="11032" width="7.5703125" customWidth="1"/>
    <col min="11265" max="11265" width="0.28515625" customWidth="1"/>
    <col min="11266" max="11266" width="24.42578125" customWidth="1"/>
    <col min="11267" max="11267" width="7.5703125" customWidth="1"/>
    <col min="11268" max="11268" width="6.5703125" customWidth="1"/>
    <col min="11269" max="11269" width="6" customWidth="1"/>
    <col min="11270" max="11270" width="7.85546875" customWidth="1"/>
    <col min="11271" max="11271" width="3.85546875" customWidth="1"/>
    <col min="11272" max="11272" width="20.28515625" customWidth="1"/>
    <col min="11273" max="11273" width="7" customWidth="1"/>
    <col min="11274" max="11274" width="6" customWidth="1"/>
    <col min="11275" max="11275" width="7.42578125" customWidth="1"/>
    <col min="11276" max="11276" width="7.28515625" customWidth="1"/>
    <col min="11277" max="11277" width="3.5703125" customWidth="1"/>
    <col min="11278" max="11278" width="20.85546875" customWidth="1"/>
    <col min="11279" max="11279" width="7.5703125" customWidth="1"/>
    <col min="11280" max="11280" width="6" customWidth="1"/>
    <col min="11281" max="11282" width="7.5703125" customWidth="1"/>
    <col min="11283" max="11283" width="3.5703125" customWidth="1"/>
    <col min="11284" max="11284" width="20.85546875" customWidth="1"/>
    <col min="11285" max="11285" width="7.5703125" customWidth="1"/>
    <col min="11286" max="11286" width="6" customWidth="1"/>
    <col min="11287" max="11288" width="7.5703125" customWidth="1"/>
    <col min="11521" max="11521" width="0.28515625" customWidth="1"/>
    <col min="11522" max="11522" width="24.42578125" customWidth="1"/>
    <col min="11523" max="11523" width="7.5703125" customWidth="1"/>
    <col min="11524" max="11524" width="6.5703125" customWidth="1"/>
    <col min="11525" max="11525" width="6" customWidth="1"/>
    <col min="11526" max="11526" width="7.85546875" customWidth="1"/>
    <col min="11527" max="11527" width="3.85546875" customWidth="1"/>
    <col min="11528" max="11528" width="20.28515625" customWidth="1"/>
    <col min="11529" max="11529" width="7" customWidth="1"/>
    <col min="11530" max="11530" width="6" customWidth="1"/>
    <col min="11531" max="11531" width="7.42578125" customWidth="1"/>
    <col min="11532" max="11532" width="7.28515625" customWidth="1"/>
    <col min="11533" max="11533" width="3.5703125" customWidth="1"/>
    <col min="11534" max="11534" width="20.85546875" customWidth="1"/>
    <col min="11535" max="11535" width="7.5703125" customWidth="1"/>
    <col min="11536" max="11536" width="6" customWidth="1"/>
    <col min="11537" max="11538" width="7.5703125" customWidth="1"/>
    <col min="11539" max="11539" width="3.5703125" customWidth="1"/>
    <col min="11540" max="11540" width="20.85546875" customWidth="1"/>
    <col min="11541" max="11541" width="7.5703125" customWidth="1"/>
    <col min="11542" max="11542" width="6" customWidth="1"/>
    <col min="11543" max="11544" width="7.5703125" customWidth="1"/>
    <col min="11777" max="11777" width="0.28515625" customWidth="1"/>
    <col min="11778" max="11778" width="24.42578125" customWidth="1"/>
    <col min="11779" max="11779" width="7.5703125" customWidth="1"/>
    <col min="11780" max="11780" width="6.5703125" customWidth="1"/>
    <col min="11781" max="11781" width="6" customWidth="1"/>
    <col min="11782" max="11782" width="7.85546875" customWidth="1"/>
    <col min="11783" max="11783" width="3.85546875" customWidth="1"/>
    <col min="11784" max="11784" width="20.28515625" customWidth="1"/>
    <col min="11785" max="11785" width="7" customWidth="1"/>
    <col min="11786" max="11786" width="6" customWidth="1"/>
    <col min="11787" max="11787" width="7.42578125" customWidth="1"/>
    <col min="11788" max="11788" width="7.28515625" customWidth="1"/>
    <col min="11789" max="11789" width="3.5703125" customWidth="1"/>
    <col min="11790" max="11790" width="20.85546875" customWidth="1"/>
    <col min="11791" max="11791" width="7.5703125" customWidth="1"/>
    <col min="11792" max="11792" width="6" customWidth="1"/>
    <col min="11793" max="11794" width="7.5703125" customWidth="1"/>
    <col min="11795" max="11795" width="3.5703125" customWidth="1"/>
    <col min="11796" max="11796" width="20.85546875" customWidth="1"/>
    <col min="11797" max="11797" width="7.5703125" customWidth="1"/>
    <col min="11798" max="11798" width="6" customWidth="1"/>
    <col min="11799" max="11800" width="7.5703125" customWidth="1"/>
    <col min="12033" max="12033" width="0.28515625" customWidth="1"/>
    <col min="12034" max="12034" width="24.42578125" customWidth="1"/>
    <col min="12035" max="12035" width="7.5703125" customWidth="1"/>
    <col min="12036" max="12036" width="6.5703125" customWidth="1"/>
    <col min="12037" max="12037" width="6" customWidth="1"/>
    <col min="12038" max="12038" width="7.85546875" customWidth="1"/>
    <col min="12039" max="12039" width="3.85546875" customWidth="1"/>
    <col min="12040" max="12040" width="20.28515625" customWidth="1"/>
    <col min="12041" max="12041" width="7" customWidth="1"/>
    <col min="12042" max="12042" width="6" customWidth="1"/>
    <col min="12043" max="12043" width="7.42578125" customWidth="1"/>
    <col min="12044" max="12044" width="7.28515625" customWidth="1"/>
    <col min="12045" max="12045" width="3.5703125" customWidth="1"/>
    <col min="12046" max="12046" width="20.85546875" customWidth="1"/>
    <col min="12047" max="12047" width="7.5703125" customWidth="1"/>
    <col min="12048" max="12048" width="6" customWidth="1"/>
    <col min="12049" max="12050" width="7.5703125" customWidth="1"/>
    <col min="12051" max="12051" width="3.5703125" customWidth="1"/>
    <col min="12052" max="12052" width="20.85546875" customWidth="1"/>
    <col min="12053" max="12053" width="7.5703125" customWidth="1"/>
    <col min="12054" max="12054" width="6" customWidth="1"/>
    <col min="12055" max="12056" width="7.5703125" customWidth="1"/>
    <col min="12289" max="12289" width="0.28515625" customWidth="1"/>
    <col min="12290" max="12290" width="24.42578125" customWidth="1"/>
    <col min="12291" max="12291" width="7.5703125" customWidth="1"/>
    <col min="12292" max="12292" width="6.5703125" customWidth="1"/>
    <col min="12293" max="12293" width="6" customWidth="1"/>
    <col min="12294" max="12294" width="7.85546875" customWidth="1"/>
    <col min="12295" max="12295" width="3.85546875" customWidth="1"/>
    <col min="12296" max="12296" width="20.28515625" customWidth="1"/>
    <col min="12297" max="12297" width="7" customWidth="1"/>
    <col min="12298" max="12298" width="6" customWidth="1"/>
    <col min="12299" max="12299" width="7.42578125" customWidth="1"/>
    <col min="12300" max="12300" width="7.28515625" customWidth="1"/>
    <col min="12301" max="12301" width="3.5703125" customWidth="1"/>
    <col min="12302" max="12302" width="20.85546875" customWidth="1"/>
    <col min="12303" max="12303" width="7.5703125" customWidth="1"/>
    <col min="12304" max="12304" width="6" customWidth="1"/>
    <col min="12305" max="12306" width="7.5703125" customWidth="1"/>
    <col min="12307" max="12307" width="3.5703125" customWidth="1"/>
    <col min="12308" max="12308" width="20.85546875" customWidth="1"/>
    <col min="12309" max="12309" width="7.5703125" customWidth="1"/>
    <col min="12310" max="12310" width="6" customWidth="1"/>
    <col min="12311" max="12312" width="7.5703125" customWidth="1"/>
    <col min="12545" max="12545" width="0.28515625" customWidth="1"/>
    <col min="12546" max="12546" width="24.42578125" customWidth="1"/>
    <col min="12547" max="12547" width="7.5703125" customWidth="1"/>
    <col min="12548" max="12548" width="6.5703125" customWidth="1"/>
    <col min="12549" max="12549" width="6" customWidth="1"/>
    <col min="12550" max="12550" width="7.85546875" customWidth="1"/>
    <col min="12551" max="12551" width="3.85546875" customWidth="1"/>
    <col min="12552" max="12552" width="20.28515625" customWidth="1"/>
    <col min="12553" max="12553" width="7" customWidth="1"/>
    <col min="12554" max="12554" width="6" customWidth="1"/>
    <col min="12555" max="12555" width="7.42578125" customWidth="1"/>
    <col min="12556" max="12556" width="7.28515625" customWidth="1"/>
    <col min="12557" max="12557" width="3.5703125" customWidth="1"/>
    <col min="12558" max="12558" width="20.85546875" customWidth="1"/>
    <col min="12559" max="12559" width="7.5703125" customWidth="1"/>
    <col min="12560" max="12560" width="6" customWidth="1"/>
    <col min="12561" max="12562" width="7.5703125" customWidth="1"/>
    <col min="12563" max="12563" width="3.5703125" customWidth="1"/>
    <col min="12564" max="12564" width="20.85546875" customWidth="1"/>
    <col min="12565" max="12565" width="7.5703125" customWidth="1"/>
    <col min="12566" max="12566" width="6" customWidth="1"/>
    <col min="12567" max="12568" width="7.5703125" customWidth="1"/>
    <col min="12801" max="12801" width="0.28515625" customWidth="1"/>
    <col min="12802" max="12802" width="24.42578125" customWidth="1"/>
    <col min="12803" max="12803" width="7.5703125" customWidth="1"/>
    <col min="12804" max="12804" width="6.5703125" customWidth="1"/>
    <col min="12805" max="12805" width="6" customWidth="1"/>
    <col min="12806" max="12806" width="7.85546875" customWidth="1"/>
    <col min="12807" max="12807" width="3.85546875" customWidth="1"/>
    <col min="12808" max="12808" width="20.28515625" customWidth="1"/>
    <col min="12809" max="12809" width="7" customWidth="1"/>
    <col min="12810" max="12810" width="6" customWidth="1"/>
    <col min="12811" max="12811" width="7.42578125" customWidth="1"/>
    <col min="12812" max="12812" width="7.28515625" customWidth="1"/>
    <col min="12813" max="12813" width="3.5703125" customWidth="1"/>
    <col min="12814" max="12814" width="20.85546875" customWidth="1"/>
    <col min="12815" max="12815" width="7.5703125" customWidth="1"/>
    <col min="12816" max="12816" width="6" customWidth="1"/>
    <col min="12817" max="12818" width="7.5703125" customWidth="1"/>
    <col min="12819" max="12819" width="3.5703125" customWidth="1"/>
    <col min="12820" max="12820" width="20.85546875" customWidth="1"/>
    <col min="12821" max="12821" width="7.5703125" customWidth="1"/>
    <col min="12822" max="12822" width="6" customWidth="1"/>
    <col min="12823" max="12824" width="7.5703125" customWidth="1"/>
    <col min="13057" max="13057" width="0.28515625" customWidth="1"/>
    <col min="13058" max="13058" width="24.42578125" customWidth="1"/>
    <col min="13059" max="13059" width="7.5703125" customWidth="1"/>
    <col min="13060" max="13060" width="6.5703125" customWidth="1"/>
    <col min="13061" max="13061" width="6" customWidth="1"/>
    <col min="13062" max="13062" width="7.85546875" customWidth="1"/>
    <col min="13063" max="13063" width="3.85546875" customWidth="1"/>
    <col min="13064" max="13064" width="20.28515625" customWidth="1"/>
    <col min="13065" max="13065" width="7" customWidth="1"/>
    <col min="13066" max="13066" width="6" customWidth="1"/>
    <col min="13067" max="13067" width="7.42578125" customWidth="1"/>
    <col min="13068" max="13068" width="7.28515625" customWidth="1"/>
    <col min="13069" max="13069" width="3.5703125" customWidth="1"/>
    <col min="13070" max="13070" width="20.85546875" customWidth="1"/>
    <col min="13071" max="13071" width="7.5703125" customWidth="1"/>
    <col min="13072" max="13072" width="6" customWidth="1"/>
    <col min="13073" max="13074" width="7.5703125" customWidth="1"/>
    <col min="13075" max="13075" width="3.5703125" customWidth="1"/>
    <col min="13076" max="13076" width="20.85546875" customWidth="1"/>
    <col min="13077" max="13077" width="7.5703125" customWidth="1"/>
    <col min="13078" max="13078" width="6" customWidth="1"/>
    <col min="13079" max="13080" width="7.5703125" customWidth="1"/>
    <col min="13313" max="13313" width="0.28515625" customWidth="1"/>
    <col min="13314" max="13314" width="24.42578125" customWidth="1"/>
    <col min="13315" max="13315" width="7.5703125" customWidth="1"/>
    <col min="13316" max="13316" width="6.5703125" customWidth="1"/>
    <col min="13317" max="13317" width="6" customWidth="1"/>
    <col min="13318" max="13318" width="7.85546875" customWidth="1"/>
    <col min="13319" max="13319" width="3.85546875" customWidth="1"/>
    <col min="13320" max="13320" width="20.28515625" customWidth="1"/>
    <col min="13321" max="13321" width="7" customWidth="1"/>
    <col min="13322" max="13322" width="6" customWidth="1"/>
    <col min="13323" max="13323" width="7.42578125" customWidth="1"/>
    <col min="13324" max="13324" width="7.28515625" customWidth="1"/>
    <col min="13325" max="13325" width="3.5703125" customWidth="1"/>
    <col min="13326" max="13326" width="20.85546875" customWidth="1"/>
    <col min="13327" max="13327" width="7.5703125" customWidth="1"/>
    <col min="13328" max="13328" width="6" customWidth="1"/>
    <col min="13329" max="13330" width="7.5703125" customWidth="1"/>
    <col min="13331" max="13331" width="3.5703125" customWidth="1"/>
    <col min="13332" max="13332" width="20.85546875" customWidth="1"/>
    <col min="13333" max="13333" width="7.5703125" customWidth="1"/>
    <col min="13334" max="13334" width="6" customWidth="1"/>
    <col min="13335" max="13336" width="7.5703125" customWidth="1"/>
    <col min="13569" max="13569" width="0.28515625" customWidth="1"/>
    <col min="13570" max="13570" width="24.42578125" customWidth="1"/>
    <col min="13571" max="13571" width="7.5703125" customWidth="1"/>
    <col min="13572" max="13572" width="6.5703125" customWidth="1"/>
    <col min="13573" max="13573" width="6" customWidth="1"/>
    <col min="13574" max="13574" width="7.85546875" customWidth="1"/>
    <col min="13575" max="13575" width="3.85546875" customWidth="1"/>
    <col min="13576" max="13576" width="20.28515625" customWidth="1"/>
    <col min="13577" max="13577" width="7" customWidth="1"/>
    <col min="13578" max="13578" width="6" customWidth="1"/>
    <col min="13579" max="13579" width="7.42578125" customWidth="1"/>
    <col min="13580" max="13580" width="7.28515625" customWidth="1"/>
    <col min="13581" max="13581" width="3.5703125" customWidth="1"/>
    <col min="13582" max="13582" width="20.85546875" customWidth="1"/>
    <col min="13583" max="13583" width="7.5703125" customWidth="1"/>
    <col min="13584" max="13584" width="6" customWidth="1"/>
    <col min="13585" max="13586" width="7.5703125" customWidth="1"/>
    <col min="13587" max="13587" width="3.5703125" customWidth="1"/>
    <col min="13588" max="13588" width="20.85546875" customWidth="1"/>
    <col min="13589" max="13589" width="7.5703125" customWidth="1"/>
    <col min="13590" max="13590" width="6" customWidth="1"/>
    <col min="13591" max="13592" width="7.5703125" customWidth="1"/>
    <col min="13825" max="13825" width="0.28515625" customWidth="1"/>
    <col min="13826" max="13826" width="24.42578125" customWidth="1"/>
    <col min="13827" max="13827" width="7.5703125" customWidth="1"/>
    <col min="13828" max="13828" width="6.5703125" customWidth="1"/>
    <col min="13829" max="13829" width="6" customWidth="1"/>
    <col min="13830" max="13830" width="7.85546875" customWidth="1"/>
    <col min="13831" max="13831" width="3.85546875" customWidth="1"/>
    <col min="13832" max="13832" width="20.28515625" customWidth="1"/>
    <col min="13833" max="13833" width="7" customWidth="1"/>
    <col min="13834" max="13834" width="6" customWidth="1"/>
    <col min="13835" max="13835" width="7.42578125" customWidth="1"/>
    <col min="13836" max="13836" width="7.28515625" customWidth="1"/>
    <col min="13837" max="13837" width="3.5703125" customWidth="1"/>
    <col min="13838" max="13838" width="20.85546875" customWidth="1"/>
    <col min="13839" max="13839" width="7.5703125" customWidth="1"/>
    <col min="13840" max="13840" width="6" customWidth="1"/>
    <col min="13841" max="13842" width="7.5703125" customWidth="1"/>
    <col min="13843" max="13843" width="3.5703125" customWidth="1"/>
    <col min="13844" max="13844" width="20.85546875" customWidth="1"/>
    <col min="13845" max="13845" width="7.5703125" customWidth="1"/>
    <col min="13846" max="13846" width="6" customWidth="1"/>
    <col min="13847" max="13848" width="7.5703125" customWidth="1"/>
    <col min="14081" max="14081" width="0.28515625" customWidth="1"/>
    <col min="14082" max="14082" width="24.42578125" customWidth="1"/>
    <col min="14083" max="14083" width="7.5703125" customWidth="1"/>
    <col min="14084" max="14084" width="6.5703125" customWidth="1"/>
    <col min="14085" max="14085" width="6" customWidth="1"/>
    <col min="14086" max="14086" width="7.85546875" customWidth="1"/>
    <col min="14087" max="14087" width="3.85546875" customWidth="1"/>
    <col min="14088" max="14088" width="20.28515625" customWidth="1"/>
    <col min="14089" max="14089" width="7" customWidth="1"/>
    <col min="14090" max="14090" width="6" customWidth="1"/>
    <col min="14091" max="14091" width="7.42578125" customWidth="1"/>
    <col min="14092" max="14092" width="7.28515625" customWidth="1"/>
    <col min="14093" max="14093" width="3.5703125" customWidth="1"/>
    <col min="14094" max="14094" width="20.85546875" customWidth="1"/>
    <col min="14095" max="14095" width="7.5703125" customWidth="1"/>
    <col min="14096" max="14096" width="6" customWidth="1"/>
    <col min="14097" max="14098" width="7.5703125" customWidth="1"/>
    <col min="14099" max="14099" width="3.5703125" customWidth="1"/>
    <col min="14100" max="14100" width="20.85546875" customWidth="1"/>
    <col min="14101" max="14101" width="7.5703125" customWidth="1"/>
    <col min="14102" max="14102" width="6" customWidth="1"/>
    <col min="14103" max="14104" width="7.5703125" customWidth="1"/>
    <col min="14337" max="14337" width="0.28515625" customWidth="1"/>
    <col min="14338" max="14338" width="24.42578125" customWidth="1"/>
    <col min="14339" max="14339" width="7.5703125" customWidth="1"/>
    <col min="14340" max="14340" width="6.5703125" customWidth="1"/>
    <col min="14341" max="14341" width="6" customWidth="1"/>
    <col min="14342" max="14342" width="7.85546875" customWidth="1"/>
    <col min="14343" max="14343" width="3.85546875" customWidth="1"/>
    <col min="14344" max="14344" width="20.28515625" customWidth="1"/>
    <col min="14345" max="14345" width="7" customWidth="1"/>
    <col min="14346" max="14346" width="6" customWidth="1"/>
    <col min="14347" max="14347" width="7.42578125" customWidth="1"/>
    <col min="14348" max="14348" width="7.28515625" customWidth="1"/>
    <col min="14349" max="14349" width="3.5703125" customWidth="1"/>
    <col min="14350" max="14350" width="20.85546875" customWidth="1"/>
    <col min="14351" max="14351" width="7.5703125" customWidth="1"/>
    <col min="14352" max="14352" width="6" customWidth="1"/>
    <col min="14353" max="14354" width="7.5703125" customWidth="1"/>
    <col min="14355" max="14355" width="3.5703125" customWidth="1"/>
    <col min="14356" max="14356" width="20.85546875" customWidth="1"/>
    <col min="14357" max="14357" width="7.5703125" customWidth="1"/>
    <col min="14358" max="14358" width="6" customWidth="1"/>
    <col min="14359" max="14360" width="7.5703125" customWidth="1"/>
    <col min="14593" max="14593" width="0.28515625" customWidth="1"/>
    <col min="14594" max="14594" width="24.42578125" customWidth="1"/>
    <col min="14595" max="14595" width="7.5703125" customWidth="1"/>
    <col min="14596" max="14596" width="6.5703125" customWidth="1"/>
    <col min="14597" max="14597" width="6" customWidth="1"/>
    <col min="14598" max="14598" width="7.85546875" customWidth="1"/>
    <col min="14599" max="14599" width="3.85546875" customWidth="1"/>
    <col min="14600" max="14600" width="20.28515625" customWidth="1"/>
    <col min="14601" max="14601" width="7" customWidth="1"/>
    <col min="14602" max="14602" width="6" customWidth="1"/>
    <col min="14603" max="14603" width="7.42578125" customWidth="1"/>
    <col min="14604" max="14604" width="7.28515625" customWidth="1"/>
    <col min="14605" max="14605" width="3.5703125" customWidth="1"/>
    <col min="14606" max="14606" width="20.85546875" customWidth="1"/>
    <col min="14607" max="14607" width="7.5703125" customWidth="1"/>
    <col min="14608" max="14608" width="6" customWidth="1"/>
    <col min="14609" max="14610" width="7.5703125" customWidth="1"/>
    <col min="14611" max="14611" width="3.5703125" customWidth="1"/>
    <col min="14612" max="14612" width="20.85546875" customWidth="1"/>
    <col min="14613" max="14613" width="7.5703125" customWidth="1"/>
    <col min="14614" max="14614" width="6" customWidth="1"/>
    <col min="14615" max="14616" width="7.5703125" customWidth="1"/>
    <col min="14849" max="14849" width="0.28515625" customWidth="1"/>
    <col min="14850" max="14850" width="24.42578125" customWidth="1"/>
    <col min="14851" max="14851" width="7.5703125" customWidth="1"/>
    <col min="14852" max="14852" width="6.5703125" customWidth="1"/>
    <col min="14853" max="14853" width="6" customWidth="1"/>
    <col min="14854" max="14854" width="7.85546875" customWidth="1"/>
    <col min="14855" max="14855" width="3.85546875" customWidth="1"/>
    <col min="14856" max="14856" width="20.28515625" customWidth="1"/>
    <col min="14857" max="14857" width="7" customWidth="1"/>
    <col min="14858" max="14858" width="6" customWidth="1"/>
    <col min="14859" max="14859" width="7.42578125" customWidth="1"/>
    <col min="14860" max="14860" width="7.28515625" customWidth="1"/>
    <col min="14861" max="14861" width="3.5703125" customWidth="1"/>
    <col min="14862" max="14862" width="20.85546875" customWidth="1"/>
    <col min="14863" max="14863" width="7.5703125" customWidth="1"/>
    <col min="14864" max="14864" width="6" customWidth="1"/>
    <col min="14865" max="14866" width="7.5703125" customWidth="1"/>
    <col min="14867" max="14867" width="3.5703125" customWidth="1"/>
    <col min="14868" max="14868" width="20.85546875" customWidth="1"/>
    <col min="14869" max="14869" width="7.5703125" customWidth="1"/>
    <col min="14870" max="14870" width="6" customWidth="1"/>
    <col min="14871" max="14872" width="7.5703125" customWidth="1"/>
    <col min="15105" max="15105" width="0.28515625" customWidth="1"/>
    <col min="15106" max="15106" width="24.42578125" customWidth="1"/>
    <col min="15107" max="15107" width="7.5703125" customWidth="1"/>
    <col min="15108" max="15108" width="6.5703125" customWidth="1"/>
    <col min="15109" max="15109" width="6" customWidth="1"/>
    <col min="15110" max="15110" width="7.85546875" customWidth="1"/>
    <col min="15111" max="15111" width="3.85546875" customWidth="1"/>
    <col min="15112" max="15112" width="20.28515625" customWidth="1"/>
    <col min="15113" max="15113" width="7" customWidth="1"/>
    <col min="15114" max="15114" width="6" customWidth="1"/>
    <col min="15115" max="15115" width="7.42578125" customWidth="1"/>
    <col min="15116" max="15116" width="7.28515625" customWidth="1"/>
    <col min="15117" max="15117" width="3.5703125" customWidth="1"/>
    <col min="15118" max="15118" width="20.85546875" customWidth="1"/>
    <col min="15119" max="15119" width="7.5703125" customWidth="1"/>
    <col min="15120" max="15120" width="6" customWidth="1"/>
    <col min="15121" max="15122" width="7.5703125" customWidth="1"/>
    <col min="15123" max="15123" width="3.5703125" customWidth="1"/>
    <col min="15124" max="15124" width="20.85546875" customWidth="1"/>
    <col min="15125" max="15125" width="7.5703125" customWidth="1"/>
    <col min="15126" max="15126" width="6" customWidth="1"/>
    <col min="15127" max="15128" width="7.5703125" customWidth="1"/>
    <col min="15361" max="15361" width="0.28515625" customWidth="1"/>
    <col min="15362" max="15362" width="24.42578125" customWidth="1"/>
    <col min="15363" max="15363" width="7.5703125" customWidth="1"/>
    <col min="15364" max="15364" width="6.5703125" customWidth="1"/>
    <col min="15365" max="15365" width="6" customWidth="1"/>
    <col min="15366" max="15366" width="7.85546875" customWidth="1"/>
    <col min="15367" max="15367" width="3.85546875" customWidth="1"/>
    <col min="15368" max="15368" width="20.28515625" customWidth="1"/>
    <col min="15369" max="15369" width="7" customWidth="1"/>
    <col min="15370" max="15370" width="6" customWidth="1"/>
    <col min="15371" max="15371" width="7.42578125" customWidth="1"/>
    <col min="15372" max="15372" width="7.28515625" customWidth="1"/>
    <col min="15373" max="15373" width="3.5703125" customWidth="1"/>
    <col min="15374" max="15374" width="20.85546875" customWidth="1"/>
    <col min="15375" max="15375" width="7.5703125" customWidth="1"/>
    <col min="15376" max="15376" width="6" customWidth="1"/>
    <col min="15377" max="15378" width="7.5703125" customWidth="1"/>
    <col min="15379" max="15379" width="3.5703125" customWidth="1"/>
    <col min="15380" max="15380" width="20.85546875" customWidth="1"/>
    <col min="15381" max="15381" width="7.5703125" customWidth="1"/>
    <col min="15382" max="15382" width="6" customWidth="1"/>
    <col min="15383" max="15384" width="7.5703125" customWidth="1"/>
    <col min="15617" max="15617" width="0.28515625" customWidth="1"/>
    <col min="15618" max="15618" width="24.42578125" customWidth="1"/>
    <col min="15619" max="15619" width="7.5703125" customWidth="1"/>
    <col min="15620" max="15620" width="6.5703125" customWidth="1"/>
    <col min="15621" max="15621" width="6" customWidth="1"/>
    <col min="15622" max="15622" width="7.85546875" customWidth="1"/>
    <col min="15623" max="15623" width="3.85546875" customWidth="1"/>
    <col min="15624" max="15624" width="20.28515625" customWidth="1"/>
    <col min="15625" max="15625" width="7" customWidth="1"/>
    <col min="15626" max="15626" width="6" customWidth="1"/>
    <col min="15627" max="15627" width="7.42578125" customWidth="1"/>
    <col min="15628" max="15628" width="7.28515625" customWidth="1"/>
    <col min="15629" max="15629" width="3.5703125" customWidth="1"/>
    <col min="15630" max="15630" width="20.85546875" customWidth="1"/>
    <col min="15631" max="15631" width="7.5703125" customWidth="1"/>
    <col min="15632" max="15632" width="6" customWidth="1"/>
    <col min="15633" max="15634" width="7.5703125" customWidth="1"/>
    <col min="15635" max="15635" width="3.5703125" customWidth="1"/>
    <col min="15636" max="15636" width="20.85546875" customWidth="1"/>
    <col min="15637" max="15637" width="7.5703125" customWidth="1"/>
    <col min="15638" max="15638" width="6" customWidth="1"/>
    <col min="15639" max="15640" width="7.5703125" customWidth="1"/>
    <col min="15873" max="15873" width="0.28515625" customWidth="1"/>
    <col min="15874" max="15874" width="24.42578125" customWidth="1"/>
    <col min="15875" max="15875" width="7.5703125" customWidth="1"/>
    <col min="15876" max="15876" width="6.5703125" customWidth="1"/>
    <col min="15877" max="15877" width="6" customWidth="1"/>
    <col min="15878" max="15878" width="7.85546875" customWidth="1"/>
    <col min="15879" max="15879" width="3.85546875" customWidth="1"/>
    <col min="15880" max="15880" width="20.28515625" customWidth="1"/>
    <col min="15881" max="15881" width="7" customWidth="1"/>
    <col min="15882" max="15882" width="6" customWidth="1"/>
    <col min="15883" max="15883" width="7.42578125" customWidth="1"/>
    <col min="15884" max="15884" width="7.28515625" customWidth="1"/>
    <col min="15885" max="15885" width="3.5703125" customWidth="1"/>
    <col min="15886" max="15886" width="20.85546875" customWidth="1"/>
    <col min="15887" max="15887" width="7.5703125" customWidth="1"/>
    <col min="15888" max="15888" width="6" customWidth="1"/>
    <col min="15889" max="15890" width="7.5703125" customWidth="1"/>
    <col min="15891" max="15891" width="3.5703125" customWidth="1"/>
    <col min="15892" max="15892" width="20.85546875" customWidth="1"/>
    <col min="15893" max="15893" width="7.5703125" customWidth="1"/>
    <col min="15894" max="15894" width="6" customWidth="1"/>
    <col min="15895" max="15896" width="7.5703125" customWidth="1"/>
    <col min="16129" max="16129" width="0.28515625" customWidth="1"/>
    <col min="16130" max="16130" width="24.42578125" customWidth="1"/>
    <col min="16131" max="16131" width="7.5703125" customWidth="1"/>
    <col min="16132" max="16132" width="6.5703125" customWidth="1"/>
    <col min="16133" max="16133" width="6" customWidth="1"/>
    <col min="16134" max="16134" width="7.85546875" customWidth="1"/>
    <col min="16135" max="16135" width="3.85546875" customWidth="1"/>
    <col min="16136" max="16136" width="20.28515625" customWidth="1"/>
    <col min="16137" max="16137" width="7" customWidth="1"/>
    <col min="16138" max="16138" width="6" customWidth="1"/>
    <col min="16139" max="16139" width="7.42578125" customWidth="1"/>
    <col min="16140" max="16140" width="7.28515625" customWidth="1"/>
    <col min="16141" max="16141" width="3.5703125" customWidth="1"/>
    <col min="16142" max="16142" width="20.85546875" customWidth="1"/>
    <col min="16143" max="16143" width="7.5703125" customWidth="1"/>
    <col min="16144" max="16144" width="6" customWidth="1"/>
    <col min="16145" max="16146" width="7.5703125" customWidth="1"/>
    <col min="16147" max="16147" width="3.5703125" customWidth="1"/>
    <col min="16148" max="16148" width="20.85546875" customWidth="1"/>
    <col min="16149" max="16149" width="7.5703125" customWidth="1"/>
    <col min="16150" max="16150" width="6" customWidth="1"/>
    <col min="16151" max="16152" width="7.5703125" customWidth="1"/>
  </cols>
  <sheetData>
    <row r="1" spans="2:24" x14ac:dyDescent="0.25">
      <c r="B1" s="119" t="s">
        <v>77</v>
      </c>
      <c r="C1" s="119"/>
      <c r="D1" s="119"/>
      <c r="E1" s="119"/>
      <c r="F1" s="119"/>
      <c r="G1" s="32"/>
      <c r="H1" s="119" t="s">
        <v>1</v>
      </c>
      <c r="I1" s="119"/>
      <c r="J1" s="119"/>
      <c r="K1" s="119"/>
      <c r="L1" s="119"/>
      <c r="M1" s="32"/>
      <c r="N1" s="119" t="s">
        <v>2</v>
      </c>
      <c r="O1" s="119"/>
      <c r="P1" s="119"/>
      <c r="Q1" s="119"/>
      <c r="R1" s="119"/>
      <c r="S1" s="32"/>
      <c r="T1" s="119" t="s">
        <v>3</v>
      </c>
      <c r="U1" s="119"/>
      <c r="V1" s="119"/>
      <c r="W1" s="119"/>
      <c r="X1" s="119"/>
    </row>
    <row r="2" spans="2:24" ht="16.5" customHeight="1" x14ac:dyDescent="0.25">
      <c r="B2" s="121">
        <v>43204</v>
      </c>
      <c r="C2" s="121"/>
      <c r="D2" s="121"/>
      <c r="E2" s="121"/>
      <c r="F2" s="121"/>
      <c r="G2" s="32"/>
      <c r="H2" s="121">
        <v>43211</v>
      </c>
      <c r="I2" s="121"/>
      <c r="J2" s="121"/>
      <c r="K2" s="121"/>
      <c r="L2" s="121"/>
      <c r="M2" s="32"/>
      <c r="N2" s="121">
        <v>43225</v>
      </c>
      <c r="O2" s="121"/>
      <c r="P2" s="121"/>
      <c r="Q2" s="121"/>
      <c r="R2" s="121"/>
      <c r="S2" s="32"/>
      <c r="T2" s="121">
        <v>43239</v>
      </c>
      <c r="U2" s="121"/>
      <c r="V2" s="121"/>
      <c r="W2" s="121"/>
      <c r="X2" s="121"/>
    </row>
    <row r="3" spans="2:24" ht="4.5" customHeight="1" x14ac:dyDescent="0.25">
      <c r="B3" s="33"/>
      <c r="C3" s="33"/>
      <c r="D3" s="33"/>
      <c r="E3" s="33"/>
      <c r="F3" s="33"/>
      <c r="G3" s="32"/>
      <c r="H3" s="33"/>
      <c r="I3" s="33"/>
      <c r="J3" s="33"/>
      <c r="K3" s="33"/>
      <c r="L3" s="33"/>
      <c r="M3" s="32"/>
      <c r="N3" s="33"/>
      <c r="O3" s="33"/>
      <c r="P3" s="33"/>
      <c r="Q3" s="33"/>
      <c r="R3" s="33"/>
      <c r="S3" s="32"/>
      <c r="T3" s="33"/>
      <c r="U3" s="33"/>
      <c r="V3" s="33"/>
      <c r="W3" s="33"/>
      <c r="X3" s="33"/>
    </row>
    <row r="4" spans="2:24" ht="15.75" thickBot="1" x14ac:dyDescent="0.3">
      <c r="B4" s="34" t="s">
        <v>81</v>
      </c>
      <c r="C4" s="35" t="s">
        <v>64</v>
      </c>
      <c r="D4" s="35" t="s">
        <v>82</v>
      </c>
      <c r="E4" s="35" t="s">
        <v>16</v>
      </c>
      <c r="F4" s="34" t="s">
        <v>12</v>
      </c>
      <c r="G4" s="32"/>
      <c r="H4" s="34" t="s">
        <v>81</v>
      </c>
      <c r="I4" s="35" t="s">
        <v>64</v>
      </c>
      <c r="J4" s="35" t="s">
        <v>82</v>
      </c>
      <c r="K4" s="35" t="s">
        <v>16</v>
      </c>
      <c r="L4" s="34" t="s">
        <v>12</v>
      </c>
      <c r="M4" s="32"/>
      <c r="N4" s="34" t="s">
        <v>81</v>
      </c>
      <c r="O4" s="35" t="s">
        <v>64</v>
      </c>
      <c r="P4" s="35" t="s">
        <v>82</v>
      </c>
      <c r="Q4" s="35" t="s">
        <v>16</v>
      </c>
      <c r="R4" s="34" t="s">
        <v>12</v>
      </c>
      <c r="S4" s="32"/>
      <c r="T4" s="34" t="s">
        <v>81</v>
      </c>
      <c r="U4" s="35" t="s">
        <v>64</v>
      </c>
      <c r="V4" s="35" t="s">
        <v>82</v>
      </c>
      <c r="W4" s="35" t="s">
        <v>16</v>
      </c>
      <c r="X4" s="34" t="s">
        <v>12</v>
      </c>
    </row>
    <row r="5" spans="2:24" x14ac:dyDescent="0.25">
      <c r="B5" s="36" t="s">
        <v>37</v>
      </c>
      <c r="C5" s="37" t="s">
        <v>39</v>
      </c>
      <c r="D5" s="38"/>
      <c r="E5" s="37" t="s">
        <v>39</v>
      </c>
      <c r="F5" s="37" t="s">
        <v>39</v>
      </c>
      <c r="G5" s="32"/>
      <c r="H5" s="36" t="s">
        <v>37</v>
      </c>
      <c r="I5" s="37">
        <v>0</v>
      </c>
      <c r="J5" s="38"/>
      <c r="K5" s="39">
        <v>0</v>
      </c>
      <c r="L5" s="40">
        <f t="shared" ref="L5:L23" si="0">I5*0.1+K5</f>
        <v>0</v>
      </c>
      <c r="M5" s="32"/>
      <c r="N5" s="36" t="s">
        <v>37</v>
      </c>
      <c r="O5" s="37">
        <v>0</v>
      </c>
      <c r="P5" s="41"/>
      <c r="Q5" s="39">
        <v>0</v>
      </c>
      <c r="R5" s="40">
        <f>O5*0.1+Q5</f>
        <v>0</v>
      </c>
      <c r="S5" s="32"/>
      <c r="T5" s="36" t="s">
        <v>37</v>
      </c>
      <c r="U5" s="37">
        <v>1</v>
      </c>
      <c r="V5" s="37"/>
      <c r="W5" s="39">
        <v>2.5</v>
      </c>
      <c r="X5" s="40">
        <v>2.2999999999999998</v>
      </c>
    </row>
    <row r="6" spans="2:24" x14ac:dyDescent="0.25">
      <c r="B6" s="36" t="s">
        <v>27</v>
      </c>
      <c r="C6" s="42" t="s">
        <v>39</v>
      </c>
      <c r="D6" s="43"/>
      <c r="E6" s="42" t="s">
        <v>39</v>
      </c>
      <c r="F6" s="44" t="s">
        <v>39</v>
      </c>
      <c r="G6" s="32"/>
      <c r="H6" s="36" t="s">
        <v>27</v>
      </c>
      <c r="I6" s="42">
        <v>2</v>
      </c>
      <c r="J6" s="43"/>
      <c r="K6" s="45">
        <v>4.87</v>
      </c>
      <c r="L6" s="44">
        <f t="shared" si="0"/>
        <v>5.07</v>
      </c>
      <c r="M6" s="32"/>
      <c r="N6" s="36" t="s">
        <v>27</v>
      </c>
      <c r="O6" s="46">
        <v>0</v>
      </c>
      <c r="P6" s="47"/>
      <c r="Q6" s="47">
        <v>0</v>
      </c>
      <c r="R6" s="44">
        <f>O6*0.1+Q6</f>
        <v>0</v>
      </c>
      <c r="S6" s="32"/>
      <c r="T6" s="36" t="s">
        <v>27</v>
      </c>
      <c r="U6" s="42">
        <v>1</v>
      </c>
      <c r="V6" s="43">
        <v>2</v>
      </c>
      <c r="W6" s="45">
        <v>2</v>
      </c>
      <c r="X6" s="44">
        <f>U6*0.1+W6</f>
        <v>2.1</v>
      </c>
    </row>
    <row r="7" spans="2:24" x14ac:dyDescent="0.25">
      <c r="B7" s="48" t="s">
        <v>83</v>
      </c>
      <c r="C7" s="42" t="s">
        <v>39</v>
      </c>
      <c r="D7" s="43"/>
      <c r="E7" s="42" t="s">
        <v>39</v>
      </c>
      <c r="F7" s="44" t="s">
        <v>39</v>
      </c>
      <c r="G7" s="32"/>
      <c r="H7" s="48" t="s">
        <v>83</v>
      </c>
      <c r="I7" s="46">
        <v>0</v>
      </c>
      <c r="J7" s="46"/>
      <c r="K7" s="47">
        <v>0</v>
      </c>
      <c r="L7" s="44">
        <f t="shared" si="0"/>
        <v>0</v>
      </c>
      <c r="M7" s="32"/>
      <c r="N7" s="48" t="s">
        <v>83</v>
      </c>
      <c r="O7" s="46">
        <v>0</v>
      </c>
      <c r="P7" s="47"/>
      <c r="Q7" s="47">
        <v>0</v>
      </c>
      <c r="R7" s="44">
        <f>O7*0.1+Q7</f>
        <v>0</v>
      </c>
      <c r="S7" s="32"/>
      <c r="T7" s="48" t="s">
        <v>83</v>
      </c>
      <c r="U7" s="46">
        <v>0</v>
      </c>
      <c r="V7" s="46"/>
      <c r="W7" s="47">
        <v>0</v>
      </c>
      <c r="X7" s="44">
        <f t="shared" ref="X7:X24" si="1">U7*0.1+W7</f>
        <v>0</v>
      </c>
    </row>
    <row r="8" spans="2:24" x14ac:dyDescent="0.25">
      <c r="B8" s="48" t="s">
        <v>24</v>
      </c>
      <c r="C8" s="46">
        <v>0</v>
      </c>
      <c r="D8" s="46"/>
      <c r="E8" s="47">
        <v>0</v>
      </c>
      <c r="F8" s="44">
        <f t="shared" ref="F8:F23" si="2">C8*0.1+E8</f>
        <v>0</v>
      </c>
      <c r="G8" s="32"/>
      <c r="H8" s="48" t="s">
        <v>24</v>
      </c>
      <c r="I8" s="46">
        <v>0</v>
      </c>
      <c r="J8" s="46"/>
      <c r="K8" s="47">
        <v>0</v>
      </c>
      <c r="L8" s="44">
        <f t="shared" si="0"/>
        <v>0</v>
      </c>
      <c r="M8" s="32"/>
      <c r="N8" s="48" t="s">
        <v>24</v>
      </c>
      <c r="O8" s="46">
        <v>4</v>
      </c>
      <c r="P8" s="47">
        <v>2.19</v>
      </c>
      <c r="Q8" s="47">
        <v>5.41</v>
      </c>
      <c r="R8" s="44">
        <f t="shared" ref="R8:R25" si="3">O8*0.1+Q8</f>
        <v>5.8100000000000005</v>
      </c>
      <c r="S8" s="32"/>
      <c r="T8" s="48" t="s">
        <v>24</v>
      </c>
      <c r="U8" s="46">
        <v>1</v>
      </c>
      <c r="V8" s="46"/>
      <c r="W8" s="47">
        <v>1.3</v>
      </c>
      <c r="X8" s="44">
        <f t="shared" si="1"/>
        <v>1.4000000000000001</v>
      </c>
    </row>
    <row r="9" spans="2:24" x14ac:dyDescent="0.25">
      <c r="B9" s="49" t="s">
        <v>23</v>
      </c>
      <c r="C9" s="46">
        <v>0</v>
      </c>
      <c r="D9" s="46"/>
      <c r="E9" s="47">
        <v>0</v>
      </c>
      <c r="F9" s="44">
        <f t="shared" si="2"/>
        <v>0</v>
      </c>
      <c r="G9" s="32"/>
      <c r="H9" s="49" t="s">
        <v>23</v>
      </c>
      <c r="I9" s="46">
        <v>3</v>
      </c>
      <c r="J9" s="46"/>
      <c r="K9" s="47">
        <v>4.0199999999999996</v>
      </c>
      <c r="L9" s="44">
        <f t="shared" si="0"/>
        <v>4.3199999999999994</v>
      </c>
      <c r="M9" s="32"/>
      <c r="N9" s="49" t="s">
        <v>23</v>
      </c>
      <c r="O9" s="46">
        <v>2</v>
      </c>
      <c r="P9" s="47"/>
      <c r="Q9" s="47">
        <v>1.96</v>
      </c>
      <c r="R9" s="44">
        <f t="shared" si="3"/>
        <v>2.16</v>
      </c>
      <c r="S9" s="32"/>
      <c r="T9" s="49" t="s">
        <v>23</v>
      </c>
      <c r="U9" s="42" t="s">
        <v>39</v>
      </c>
      <c r="V9" s="52"/>
      <c r="W9" s="42" t="s">
        <v>39</v>
      </c>
      <c r="X9" s="44" t="s">
        <v>39</v>
      </c>
    </row>
    <row r="10" spans="2:24" x14ac:dyDescent="0.25">
      <c r="B10" s="49" t="s">
        <v>32</v>
      </c>
      <c r="C10" s="50">
        <v>0</v>
      </c>
      <c r="D10" s="50"/>
      <c r="E10" s="47">
        <v>0</v>
      </c>
      <c r="F10" s="44">
        <f t="shared" si="2"/>
        <v>0</v>
      </c>
      <c r="G10" s="32"/>
      <c r="H10" s="49" t="s">
        <v>32</v>
      </c>
      <c r="I10" s="50">
        <v>0</v>
      </c>
      <c r="J10" s="50"/>
      <c r="K10" s="47">
        <v>0</v>
      </c>
      <c r="L10" s="44">
        <f t="shared" si="0"/>
        <v>0</v>
      </c>
      <c r="M10" s="32"/>
      <c r="N10" s="49" t="s">
        <v>32</v>
      </c>
      <c r="O10" s="50">
        <v>1</v>
      </c>
      <c r="P10" s="47"/>
      <c r="Q10" s="47">
        <v>1.84</v>
      </c>
      <c r="R10" s="44">
        <f t="shared" si="3"/>
        <v>1.9400000000000002</v>
      </c>
      <c r="S10" s="32"/>
      <c r="T10" s="49" t="s">
        <v>32</v>
      </c>
      <c r="U10" s="50">
        <v>2</v>
      </c>
      <c r="V10" s="50"/>
      <c r="W10" s="47">
        <v>2.1800000000000002</v>
      </c>
      <c r="X10" s="44">
        <f t="shared" si="1"/>
        <v>2.3800000000000003</v>
      </c>
    </row>
    <row r="11" spans="2:24" x14ac:dyDescent="0.25">
      <c r="B11" s="49" t="s">
        <v>25</v>
      </c>
      <c r="C11" s="50">
        <v>0</v>
      </c>
      <c r="D11" s="50"/>
      <c r="E11" s="47">
        <v>0</v>
      </c>
      <c r="F11" s="44">
        <f t="shared" si="2"/>
        <v>0</v>
      </c>
      <c r="G11" s="32"/>
      <c r="H11" s="49" t="s">
        <v>25</v>
      </c>
      <c r="I11" s="50">
        <v>1</v>
      </c>
      <c r="J11" s="47">
        <v>5.57</v>
      </c>
      <c r="K11" s="47">
        <v>5.57</v>
      </c>
      <c r="L11" s="44">
        <f t="shared" si="0"/>
        <v>5.67</v>
      </c>
      <c r="M11" s="32"/>
      <c r="N11" s="49" t="s">
        <v>25</v>
      </c>
      <c r="O11" s="46">
        <v>0</v>
      </c>
      <c r="P11" s="47"/>
      <c r="Q11" s="47">
        <v>0</v>
      </c>
      <c r="R11" s="44">
        <f t="shared" si="3"/>
        <v>0</v>
      </c>
      <c r="S11" s="32"/>
      <c r="T11" s="49" t="s">
        <v>25</v>
      </c>
      <c r="U11" s="50">
        <v>1</v>
      </c>
      <c r="V11" s="50"/>
      <c r="W11" s="47">
        <v>1.05</v>
      </c>
      <c r="X11" s="44">
        <f t="shared" si="1"/>
        <v>1.1500000000000001</v>
      </c>
    </row>
    <row r="12" spans="2:24" x14ac:dyDescent="0.25">
      <c r="B12" s="49" t="s">
        <v>20</v>
      </c>
      <c r="C12" s="46">
        <v>3</v>
      </c>
      <c r="D12" s="46">
        <v>3.13</v>
      </c>
      <c r="E12" s="47">
        <v>7.41</v>
      </c>
      <c r="F12" s="44">
        <f t="shared" si="2"/>
        <v>7.71</v>
      </c>
      <c r="G12" s="32"/>
      <c r="H12" s="49" t="s">
        <v>20</v>
      </c>
      <c r="I12" s="46">
        <v>2</v>
      </c>
      <c r="J12" s="46"/>
      <c r="K12" s="47">
        <v>2.88</v>
      </c>
      <c r="L12" s="44">
        <f t="shared" si="0"/>
        <v>3.08</v>
      </c>
      <c r="M12" s="32"/>
      <c r="N12" s="49" t="s">
        <v>20</v>
      </c>
      <c r="O12" s="46">
        <v>1</v>
      </c>
      <c r="P12" s="47"/>
      <c r="Q12" s="47">
        <v>0.88</v>
      </c>
      <c r="R12" s="44">
        <f t="shared" si="3"/>
        <v>0.98</v>
      </c>
      <c r="S12" s="32"/>
      <c r="T12" s="49" t="s">
        <v>20</v>
      </c>
      <c r="U12" s="46">
        <v>4</v>
      </c>
      <c r="V12" s="46">
        <v>2.48</v>
      </c>
      <c r="W12" s="47">
        <v>7.65</v>
      </c>
      <c r="X12" s="44">
        <f t="shared" si="1"/>
        <v>8.0500000000000007</v>
      </c>
    </row>
    <row r="13" spans="2:24" x14ac:dyDescent="0.25">
      <c r="B13" s="49" t="s">
        <v>29</v>
      </c>
      <c r="C13" s="46">
        <v>2</v>
      </c>
      <c r="D13" s="46"/>
      <c r="E13" s="47">
        <v>2.61</v>
      </c>
      <c r="F13" s="44">
        <f t="shared" si="2"/>
        <v>2.81</v>
      </c>
      <c r="G13" s="32"/>
      <c r="H13" s="49" t="s">
        <v>29</v>
      </c>
      <c r="I13" s="46">
        <v>0</v>
      </c>
      <c r="J13" s="46"/>
      <c r="K13" s="47">
        <v>0</v>
      </c>
      <c r="L13" s="44">
        <f t="shared" si="0"/>
        <v>0</v>
      </c>
      <c r="M13" s="32"/>
      <c r="N13" s="49" t="s">
        <v>29</v>
      </c>
      <c r="O13" s="46">
        <v>0</v>
      </c>
      <c r="P13" s="47"/>
      <c r="Q13" s="47">
        <v>0</v>
      </c>
      <c r="R13" s="44">
        <f t="shared" si="3"/>
        <v>0</v>
      </c>
      <c r="S13" s="32"/>
      <c r="T13" s="49" t="s">
        <v>29</v>
      </c>
      <c r="U13" s="46">
        <v>1</v>
      </c>
      <c r="V13" s="46"/>
      <c r="W13" s="47">
        <v>1.79</v>
      </c>
      <c r="X13" s="44">
        <f t="shared" si="1"/>
        <v>1.8900000000000001</v>
      </c>
    </row>
    <row r="14" spans="2:24" x14ac:dyDescent="0.25">
      <c r="B14" s="49" t="s">
        <v>26</v>
      </c>
      <c r="C14" s="46">
        <v>1</v>
      </c>
      <c r="D14" s="51"/>
      <c r="E14" s="47">
        <v>0.87</v>
      </c>
      <c r="F14" s="44">
        <f t="shared" si="2"/>
        <v>0.97</v>
      </c>
      <c r="G14" s="32"/>
      <c r="H14" s="49" t="s">
        <v>26</v>
      </c>
      <c r="I14" s="46">
        <v>2</v>
      </c>
      <c r="J14" s="51"/>
      <c r="K14" s="47">
        <v>4.24</v>
      </c>
      <c r="L14" s="44">
        <f t="shared" si="0"/>
        <v>4.4400000000000004</v>
      </c>
      <c r="M14" s="32"/>
      <c r="N14" s="49" t="s">
        <v>26</v>
      </c>
      <c r="O14" s="46">
        <v>0</v>
      </c>
      <c r="P14" s="47"/>
      <c r="Q14" s="47">
        <v>0</v>
      </c>
      <c r="R14" s="44">
        <f>O14*0.1+Q14</f>
        <v>0</v>
      </c>
      <c r="S14" s="32"/>
      <c r="T14" s="49" t="s">
        <v>26</v>
      </c>
      <c r="U14" s="46">
        <v>1</v>
      </c>
      <c r="V14" s="51"/>
      <c r="W14" s="47">
        <v>0.93</v>
      </c>
      <c r="X14" s="44">
        <f t="shared" si="1"/>
        <v>1.03</v>
      </c>
    </row>
    <row r="15" spans="2:24" x14ac:dyDescent="0.25">
      <c r="B15" s="49" t="s">
        <v>21</v>
      </c>
      <c r="C15" s="50">
        <v>0</v>
      </c>
      <c r="D15" s="50"/>
      <c r="E15" s="47">
        <v>0</v>
      </c>
      <c r="F15" s="44">
        <f t="shared" si="2"/>
        <v>0</v>
      </c>
      <c r="G15" s="32"/>
      <c r="H15" s="49" t="s">
        <v>21</v>
      </c>
      <c r="I15" s="50">
        <v>3</v>
      </c>
      <c r="J15" s="47">
        <v>3.41</v>
      </c>
      <c r="K15" s="47">
        <v>6.41</v>
      </c>
      <c r="L15" s="44">
        <f t="shared" si="0"/>
        <v>6.71</v>
      </c>
      <c r="M15" s="32"/>
      <c r="N15" s="49" t="s">
        <v>21</v>
      </c>
      <c r="O15" s="50">
        <v>2</v>
      </c>
      <c r="P15" s="47">
        <v>1.94</v>
      </c>
      <c r="Q15" s="47">
        <v>3.39</v>
      </c>
      <c r="R15" s="44">
        <f t="shared" si="3"/>
        <v>3.5900000000000003</v>
      </c>
      <c r="S15" s="32"/>
      <c r="T15" s="49" t="s">
        <v>21</v>
      </c>
      <c r="U15" s="50">
        <v>2</v>
      </c>
      <c r="V15" s="50"/>
      <c r="W15" s="47">
        <v>2.2200000000000002</v>
      </c>
      <c r="X15" s="44">
        <f t="shared" si="1"/>
        <v>2.4200000000000004</v>
      </c>
    </row>
    <row r="16" spans="2:24" x14ac:dyDescent="0.25">
      <c r="B16" s="49" t="s">
        <v>28</v>
      </c>
      <c r="C16" s="46">
        <v>1</v>
      </c>
      <c r="D16" s="46">
        <v>3.04</v>
      </c>
      <c r="E16" s="47">
        <v>3.04</v>
      </c>
      <c r="F16" s="44">
        <f t="shared" si="2"/>
        <v>3.14</v>
      </c>
      <c r="G16" s="32"/>
      <c r="H16" s="49" t="s">
        <v>28</v>
      </c>
      <c r="I16" s="46">
        <v>0</v>
      </c>
      <c r="J16" s="46"/>
      <c r="K16" s="47">
        <v>0</v>
      </c>
      <c r="L16" s="44">
        <f t="shared" si="0"/>
        <v>0</v>
      </c>
      <c r="M16" s="32"/>
      <c r="N16" s="49" t="s">
        <v>28</v>
      </c>
      <c r="O16" s="42" t="s">
        <v>39</v>
      </c>
      <c r="P16" s="52"/>
      <c r="Q16" s="42" t="s">
        <v>39</v>
      </c>
      <c r="R16" s="44" t="s">
        <v>39</v>
      </c>
      <c r="S16" s="32"/>
      <c r="T16" s="49" t="s">
        <v>28</v>
      </c>
      <c r="U16" s="46">
        <v>4</v>
      </c>
      <c r="V16" s="46">
        <v>2.36</v>
      </c>
      <c r="W16" s="47">
        <v>6.22</v>
      </c>
      <c r="X16" s="44">
        <f t="shared" si="1"/>
        <v>6.62</v>
      </c>
    </row>
    <row r="17" spans="2:24" x14ac:dyDescent="0.25">
      <c r="B17" s="49" t="s">
        <v>36</v>
      </c>
      <c r="C17" s="42" t="s">
        <v>39</v>
      </c>
      <c r="D17" s="43"/>
      <c r="E17" s="42" t="s">
        <v>39</v>
      </c>
      <c r="F17" s="44" t="s">
        <v>39</v>
      </c>
      <c r="G17" s="32"/>
      <c r="H17" s="49" t="s">
        <v>36</v>
      </c>
      <c r="I17" s="42" t="s">
        <v>39</v>
      </c>
      <c r="J17" s="43"/>
      <c r="K17" s="42" t="s">
        <v>39</v>
      </c>
      <c r="L17" s="44" t="s">
        <v>39</v>
      </c>
      <c r="M17" s="32"/>
      <c r="N17" s="49" t="s">
        <v>36</v>
      </c>
      <c r="O17" s="42" t="s">
        <v>39</v>
      </c>
      <c r="P17" s="52"/>
      <c r="Q17" s="42" t="s">
        <v>39</v>
      </c>
      <c r="R17" s="44" t="s">
        <v>39</v>
      </c>
      <c r="S17" s="32"/>
      <c r="T17" s="49" t="s">
        <v>36</v>
      </c>
      <c r="U17" s="46">
        <v>2</v>
      </c>
      <c r="V17" s="46"/>
      <c r="W17" s="47">
        <v>3.64</v>
      </c>
      <c r="X17" s="44">
        <f t="shared" si="1"/>
        <v>3.8400000000000003</v>
      </c>
    </row>
    <row r="18" spans="2:24" x14ac:dyDescent="0.25">
      <c r="B18" s="49" t="s">
        <v>22</v>
      </c>
      <c r="C18" s="46">
        <v>1</v>
      </c>
      <c r="D18" s="46">
        <v>4.05</v>
      </c>
      <c r="E18" s="47">
        <v>4.05</v>
      </c>
      <c r="F18" s="44">
        <f t="shared" si="2"/>
        <v>4.1499999999999995</v>
      </c>
      <c r="G18" s="32"/>
      <c r="H18" s="49" t="s">
        <v>22</v>
      </c>
      <c r="I18" s="46">
        <v>2</v>
      </c>
      <c r="J18" s="46"/>
      <c r="K18" s="47">
        <v>3.33</v>
      </c>
      <c r="L18" s="44">
        <f t="shared" si="0"/>
        <v>3.5300000000000002</v>
      </c>
      <c r="M18" s="32"/>
      <c r="N18" s="49" t="s">
        <v>22</v>
      </c>
      <c r="O18" s="42" t="s">
        <v>39</v>
      </c>
      <c r="P18" s="52"/>
      <c r="Q18" s="42" t="s">
        <v>39</v>
      </c>
      <c r="R18" s="44" t="s">
        <v>39</v>
      </c>
      <c r="S18" s="32"/>
      <c r="T18" s="49" t="s">
        <v>22</v>
      </c>
      <c r="U18" s="46">
        <v>5</v>
      </c>
      <c r="V18" s="46"/>
      <c r="W18" s="47">
        <v>6.47</v>
      </c>
      <c r="X18" s="44">
        <f t="shared" si="1"/>
        <v>6.97</v>
      </c>
    </row>
    <row r="19" spans="2:24" x14ac:dyDescent="0.25">
      <c r="B19" s="49" t="s">
        <v>34</v>
      </c>
      <c r="C19" s="46">
        <v>0</v>
      </c>
      <c r="D19" s="46"/>
      <c r="E19" s="47">
        <v>0</v>
      </c>
      <c r="F19" s="44">
        <f t="shared" si="2"/>
        <v>0</v>
      </c>
      <c r="G19" s="32"/>
      <c r="H19" s="49" t="s">
        <v>34</v>
      </c>
      <c r="I19" s="46">
        <v>0</v>
      </c>
      <c r="J19" s="46"/>
      <c r="K19" s="47">
        <v>0</v>
      </c>
      <c r="L19" s="44">
        <f t="shared" si="0"/>
        <v>0</v>
      </c>
      <c r="M19" s="32"/>
      <c r="N19" s="49" t="s">
        <v>34</v>
      </c>
      <c r="O19" s="42" t="s">
        <v>39</v>
      </c>
      <c r="P19" s="52"/>
      <c r="Q19" s="42" t="s">
        <v>39</v>
      </c>
      <c r="R19" s="44" t="s">
        <v>39</v>
      </c>
      <c r="S19" s="32"/>
      <c r="T19" s="49" t="s">
        <v>34</v>
      </c>
      <c r="U19" s="46" t="s">
        <v>39</v>
      </c>
      <c r="V19" s="46"/>
      <c r="W19" s="46" t="s">
        <v>39</v>
      </c>
      <c r="X19" s="44" t="s">
        <v>39</v>
      </c>
    </row>
    <row r="20" spans="2:24" x14ac:dyDescent="0.25">
      <c r="B20" s="49" t="s">
        <v>35</v>
      </c>
      <c r="C20" s="53">
        <v>0</v>
      </c>
      <c r="D20" s="53"/>
      <c r="E20" s="47">
        <v>0</v>
      </c>
      <c r="F20" s="44">
        <f t="shared" si="2"/>
        <v>0</v>
      </c>
      <c r="G20" s="32"/>
      <c r="H20" s="49" t="s">
        <v>35</v>
      </c>
      <c r="I20" s="42" t="s">
        <v>39</v>
      </c>
      <c r="J20" s="43"/>
      <c r="K20" s="42" t="s">
        <v>39</v>
      </c>
      <c r="L20" s="44" t="s">
        <v>39</v>
      </c>
      <c r="M20" s="32"/>
      <c r="N20" s="49" t="s">
        <v>35</v>
      </c>
      <c r="O20" s="42" t="s">
        <v>39</v>
      </c>
      <c r="P20" s="52"/>
      <c r="Q20" s="42" t="s">
        <v>39</v>
      </c>
      <c r="R20" s="44" t="s">
        <v>39</v>
      </c>
      <c r="S20" s="32"/>
      <c r="T20" s="49" t="s">
        <v>35</v>
      </c>
      <c r="U20" s="46" t="s">
        <v>39</v>
      </c>
      <c r="V20" s="53"/>
      <c r="W20" s="46" t="s">
        <v>39</v>
      </c>
      <c r="X20" s="44" t="s">
        <v>39</v>
      </c>
    </row>
    <row r="21" spans="2:24" x14ac:dyDescent="0.25">
      <c r="B21" s="49" t="s">
        <v>33</v>
      </c>
      <c r="C21" s="53">
        <v>0</v>
      </c>
      <c r="D21" s="53"/>
      <c r="E21" s="47">
        <v>0</v>
      </c>
      <c r="F21" s="54">
        <f t="shared" si="2"/>
        <v>0</v>
      </c>
      <c r="G21" s="32"/>
      <c r="H21" s="49" t="s">
        <v>33</v>
      </c>
      <c r="I21" s="53">
        <v>1</v>
      </c>
      <c r="J21" s="53"/>
      <c r="K21" s="47">
        <v>1.08</v>
      </c>
      <c r="L21" s="54">
        <f t="shared" si="0"/>
        <v>1.1800000000000002</v>
      </c>
      <c r="M21" s="32"/>
      <c r="N21" s="49" t="s">
        <v>33</v>
      </c>
      <c r="O21" s="42" t="s">
        <v>39</v>
      </c>
      <c r="P21" s="52"/>
      <c r="Q21" s="42" t="s">
        <v>39</v>
      </c>
      <c r="R21" s="44" t="s">
        <v>39</v>
      </c>
      <c r="S21" s="32"/>
      <c r="T21" s="49" t="s">
        <v>33</v>
      </c>
      <c r="U21" s="53">
        <v>4</v>
      </c>
      <c r="V21" s="53">
        <v>2.4</v>
      </c>
      <c r="W21" s="47">
        <v>8.68</v>
      </c>
      <c r="X21" s="44">
        <f t="shared" si="1"/>
        <v>9.08</v>
      </c>
    </row>
    <row r="22" spans="2:24" x14ac:dyDescent="0.25">
      <c r="B22" s="49" t="s">
        <v>19</v>
      </c>
      <c r="C22" s="50">
        <v>4</v>
      </c>
      <c r="D22" s="50">
        <v>3.12</v>
      </c>
      <c r="E22" s="47">
        <v>7.02</v>
      </c>
      <c r="F22" s="44">
        <f t="shared" si="2"/>
        <v>7.42</v>
      </c>
      <c r="G22" s="32"/>
      <c r="H22" s="49" t="s">
        <v>19</v>
      </c>
      <c r="I22" s="50">
        <v>0</v>
      </c>
      <c r="J22" s="50"/>
      <c r="K22" s="47">
        <v>0</v>
      </c>
      <c r="L22" s="44">
        <f t="shared" si="0"/>
        <v>0</v>
      </c>
      <c r="M22" s="32"/>
      <c r="N22" s="49" t="s">
        <v>19</v>
      </c>
      <c r="O22" s="50">
        <v>3</v>
      </c>
      <c r="P22" s="47">
        <v>2.81</v>
      </c>
      <c r="Q22" s="47">
        <v>5.12</v>
      </c>
      <c r="R22" s="44">
        <f t="shared" si="3"/>
        <v>5.42</v>
      </c>
      <c r="S22" s="32"/>
      <c r="T22" s="49" t="s">
        <v>19</v>
      </c>
      <c r="U22" s="50">
        <v>3</v>
      </c>
      <c r="V22" s="50"/>
      <c r="W22" s="47">
        <v>3.75</v>
      </c>
      <c r="X22" s="44">
        <f t="shared" si="1"/>
        <v>4.05</v>
      </c>
    </row>
    <row r="23" spans="2:24" ht="15.75" hidden="1" thickBot="1" x14ac:dyDescent="0.3">
      <c r="B23" s="49"/>
      <c r="C23" s="55"/>
      <c r="D23" s="55"/>
      <c r="E23" s="56"/>
      <c r="F23" s="44">
        <f t="shared" si="2"/>
        <v>0</v>
      </c>
      <c r="G23" s="32"/>
      <c r="H23" s="49"/>
      <c r="I23" s="55"/>
      <c r="J23" s="55"/>
      <c r="K23" s="56"/>
      <c r="L23" s="44">
        <f t="shared" si="0"/>
        <v>0</v>
      </c>
      <c r="M23" s="32"/>
      <c r="N23" s="49"/>
      <c r="O23" s="55"/>
      <c r="P23" s="56"/>
      <c r="Q23" s="56"/>
      <c r="R23" s="44">
        <f t="shared" si="3"/>
        <v>0</v>
      </c>
      <c r="S23" s="32"/>
      <c r="T23" s="49"/>
      <c r="U23" s="55"/>
      <c r="V23" s="55"/>
      <c r="W23" s="56"/>
      <c r="X23" s="44">
        <f t="shared" si="1"/>
        <v>0</v>
      </c>
    </row>
    <row r="24" spans="2:24" x14ac:dyDescent="0.25">
      <c r="B24" s="49" t="s">
        <v>252</v>
      </c>
      <c r="C24" s="46">
        <v>0</v>
      </c>
      <c r="D24" s="46"/>
      <c r="E24" s="47">
        <v>0</v>
      </c>
      <c r="F24" s="44">
        <f>C24*0.1+E24</f>
        <v>0</v>
      </c>
      <c r="G24" s="32"/>
      <c r="H24" s="49" t="s">
        <v>252</v>
      </c>
      <c r="I24" s="46">
        <v>0</v>
      </c>
      <c r="J24" s="46"/>
      <c r="K24" s="47">
        <v>0</v>
      </c>
      <c r="L24" s="44">
        <f>I24*0.1+K24</f>
        <v>0</v>
      </c>
      <c r="M24" s="32"/>
      <c r="N24" s="49" t="s">
        <v>252</v>
      </c>
      <c r="O24" s="46">
        <v>1</v>
      </c>
      <c r="P24" s="47"/>
      <c r="Q24" s="47">
        <v>1.91</v>
      </c>
      <c r="R24" s="44">
        <f t="shared" si="3"/>
        <v>2.0099999999999998</v>
      </c>
      <c r="S24" s="32"/>
      <c r="T24" s="49" t="s">
        <v>252</v>
      </c>
      <c r="U24" s="46">
        <v>1</v>
      </c>
      <c r="V24" s="46"/>
      <c r="W24" s="47">
        <v>0.9</v>
      </c>
      <c r="X24" s="44">
        <f t="shared" si="1"/>
        <v>1</v>
      </c>
    </row>
    <row r="25" spans="2:24" s="9" customFormat="1" x14ac:dyDescent="0.25">
      <c r="B25" s="57" t="s">
        <v>30</v>
      </c>
      <c r="C25" s="42" t="s">
        <v>39</v>
      </c>
      <c r="D25" s="43"/>
      <c r="E25" s="42" t="s">
        <v>39</v>
      </c>
      <c r="F25" s="44" t="s">
        <v>39</v>
      </c>
      <c r="G25" s="35"/>
      <c r="H25" s="57" t="s">
        <v>30</v>
      </c>
      <c r="I25" s="58">
        <v>1</v>
      </c>
      <c r="J25" s="58"/>
      <c r="K25" s="59">
        <v>1.1399999999999999</v>
      </c>
      <c r="L25" s="60">
        <f>I25*0.1+K25</f>
        <v>1.24</v>
      </c>
      <c r="M25" s="35"/>
      <c r="N25" s="57" t="s">
        <v>30</v>
      </c>
      <c r="O25" s="58">
        <v>1</v>
      </c>
      <c r="P25" s="59"/>
      <c r="Q25" s="59">
        <v>1.06</v>
      </c>
      <c r="R25" s="44">
        <f t="shared" si="3"/>
        <v>1.1600000000000001</v>
      </c>
      <c r="S25" s="35"/>
      <c r="T25" s="57" t="s">
        <v>30</v>
      </c>
      <c r="U25" s="58">
        <v>2</v>
      </c>
      <c r="V25" s="58">
        <v>2.59</v>
      </c>
      <c r="W25" s="59">
        <v>3.62</v>
      </c>
      <c r="X25" s="60">
        <f>U25*0.1+W25</f>
        <v>3.8200000000000003</v>
      </c>
    </row>
    <row r="26" spans="2:24" x14ac:dyDescent="0.25">
      <c r="B26" s="61"/>
      <c r="C26" s="46"/>
      <c r="D26" s="46"/>
      <c r="E26" s="47"/>
      <c r="F26" s="60">
        <f>C26*0.1+E26</f>
        <v>0</v>
      </c>
      <c r="G26" s="32"/>
      <c r="H26" s="61"/>
      <c r="I26" s="46"/>
      <c r="J26" s="46"/>
      <c r="K26" s="47"/>
      <c r="L26" s="60">
        <f>I26*0.1+K26</f>
        <v>0</v>
      </c>
      <c r="M26" s="32"/>
      <c r="N26" s="61"/>
      <c r="O26" s="46"/>
      <c r="P26" s="46"/>
      <c r="Q26" s="47"/>
      <c r="R26" s="60">
        <f>O26*0.1+Q26</f>
        <v>0</v>
      </c>
      <c r="S26" s="32"/>
      <c r="T26" s="61"/>
      <c r="U26" s="46"/>
      <c r="V26" s="46"/>
      <c r="W26" s="47"/>
      <c r="X26" s="60">
        <f>U26*0.1+W26</f>
        <v>0</v>
      </c>
    </row>
    <row r="27" spans="2:24" x14ac:dyDescent="0.25">
      <c r="B27" s="61"/>
      <c r="C27" s="46"/>
      <c r="D27" s="46"/>
      <c r="E27" s="47"/>
      <c r="F27" s="60">
        <f>C27*0.1+E27</f>
        <v>0</v>
      </c>
      <c r="G27" s="32"/>
      <c r="H27" s="61"/>
      <c r="I27" s="46"/>
      <c r="J27" s="46"/>
      <c r="K27" s="47"/>
      <c r="L27" s="60">
        <f>I27*0.1+K27</f>
        <v>0</v>
      </c>
      <c r="M27" s="32"/>
      <c r="N27" s="61"/>
      <c r="O27" s="46"/>
      <c r="P27" s="46"/>
      <c r="Q27" s="47"/>
      <c r="R27" s="60">
        <f>O27*0.1+Q27</f>
        <v>0</v>
      </c>
      <c r="S27" s="32"/>
      <c r="T27" s="61"/>
      <c r="U27" s="46"/>
      <c r="V27" s="46"/>
      <c r="W27" s="47"/>
      <c r="X27" s="60">
        <f>U27*0.1+W27</f>
        <v>0</v>
      </c>
    </row>
    <row r="28" spans="2:24" ht="15.75" thickBot="1" x14ac:dyDescent="0.3">
      <c r="B28" s="62"/>
      <c r="C28" s="55"/>
      <c r="D28" s="55"/>
      <c r="E28" s="56"/>
      <c r="F28" s="63">
        <f>C28*0.1+E28</f>
        <v>0</v>
      </c>
      <c r="G28" s="32"/>
      <c r="H28" s="62"/>
      <c r="I28" s="55"/>
      <c r="J28" s="55"/>
      <c r="K28" s="56"/>
      <c r="L28" s="63">
        <f>I28*0.1+K28</f>
        <v>0</v>
      </c>
      <c r="M28" s="32"/>
      <c r="N28" s="62"/>
      <c r="O28" s="55"/>
      <c r="P28" s="55"/>
      <c r="Q28" s="56"/>
      <c r="R28" s="63">
        <f>O28*0.1+Q28</f>
        <v>0</v>
      </c>
      <c r="S28" s="32"/>
      <c r="T28" s="62"/>
      <c r="U28" s="55"/>
      <c r="V28" s="55"/>
      <c r="W28" s="56"/>
      <c r="X28" s="63">
        <f>U28*0.1+W28</f>
        <v>0</v>
      </c>
    </row>
    <row r="29" spans="2:24" x14ac:dyDescent="0.25">
      <c r="B29" s="64"/>
      <c r="C29" s="65">
        <f>SUM(C5:C25)</f>
        <v>12</v>
      </c>
      <c r="D29" s="65"/>
      <c r="E29" s="66">
        <f>SUM(E5:E25)</f>
        <v>25</v>
      </c>
      <c r="F29" s="66"/>
      <c r="G29" s="32"/>
      <c r="H29" s="64"/>
      <c r="I29" s="66">
        <f>SUM(I5:I25)</f>
        <v>17</v>
      </c>
      <c r="J29" s="65"/>
      <c r="K29" s="66">
        <f>SUM(K5:K25)</f>
        <v>33.54</v>
      </c>
      <c r="L29" s="66"/>
      <c r="M29" s="32"/>
      <c r="N29" s="64"/>
      <c r="O29" s="66">
        <f>SUM(O5:O24)</f>
        <v>14</v>
      </c>
      <c r="P29" s="65"/>
      <c r="Q29" s="66">
        <f>SUM(Q5:Q24)</f>
        <v>20.51</v>
      </c>
      <c r="R29" s="66"/>
      <c r="S29" s="32"/>
      <c r="T29" s="64"/>
      <c r="U29" s="66">
        <f>SUM(U5:U28)</f>
        <v>35</v>
      </c>
      <c r="V29" s="65"/>
      <c r="W29" s="66">
        <f>SUM(W5:W28)</f>
        <v>54.899999999999991</v>
      </c>
      <c r="X29" s="66"/>
    </row>
    <row r="30" spans="2:24" x14ac:dyDescent="0.25">
      <c r="B30" s="67" t="s">
        <v>84</v>
      </c>
      <c r="C30" s="68">
        <f>E29/C29</f>
        <v>2.0833333333333335</v>
      </c>
      <c r="D30" s="68"/>
      <c r="E30" s="65"/>
      <c r="F30" s="65"/>
      <c r="G30" s="32"/>
      <c r="H30" s="67" t="s">
        <v>84</v>
      </c>
      <c r="I30" s="68">
        <f>K29/I29</f>
        <v>1.9729411764705882</v>
      </c>
      <c r="J30" s="68"/>
      <c r="K30" s="65"/>
      <c r="L30" s="65"/>
      <c r="M30" s="32"/>
      <c r="N30" s="67" t="s">
        <v>84</v>
      </c>
      <c r="O30" s="68">
        <f>Q29/O29</f>
        <v>1.4650000000000001</v>
      </c>
      <c r="P30" s="68"/>
      <c r="Q30" s="65"/>
      <c r="R30" s="65"/>
      <c r="S30" s="32"/>
      <c r="T30" s="67" t="s">
        <v>84</v>
      </c>
      <c r="U30" s="68">
        <f>W29/U29</f>
        <v>1.5685714285714283</v>
      </c>
      <c r="V30" s="68"/>
      <c r="W30" s="65"/>
      <c r="X30" s="65"/>
    </row>
    <row r="31" spans="2:24" hidden="1" x14ac:dyDescent="0.25">
      <c r="B31" s="67" t="s">
        <v>85</v>
      </c>
      <c r="C31" s="68">
        <f>C24/64</f>
        <v>0</v>
      </c>
      <c r="D31" s="68"/>
      <c r="E31" s="65"/>
      <c r="F31" s="65"/>
      <c r="G31" s="32"/>
      <c r="H31" s="67" t="s">
        <v>85</v>
      </c>
      <c r="I31" s="68"/>
      <c r="J31" s="68"/>
      <c r="K31" s="65"/>
      <c r="L31" s="65"/>
      <c r="M31" s="32"/>
      <c r="N31" s="67" t="s">
        <v>85</v>
      </c>
      <c r="O31" s="68"/>
      <c r="P31" s="68"/>
      <c r="Q31" s="65"/>
      <c r="R31" s="65"/>
      <c r="S31" s="32"/>
      <c r="T31" s="67" t="s">
        <v>85</v>
      </c>
      <c r="U31" s="68"/>
      <c r="V31" s="68"/>
      <c r="W31" s="65"/>
      <c r="X31" s="65"/>
    </row>
    <row r="32" spans="2:24" x14ac:dyDescent="0.25">
      <c r="B32" s="67" t="s">
        <v>86</v>
      </c>
      <c r="C32" s="69"/>
      <c r="D32" s="69"/>
      <c r="E32" s="32"/>
      <c r="F32" s="32"/>
      <c r="G32" s="32"/>
      <c r="H32" s="67" t="s">
        <v>86</v>
      </c>
      <c r="I32" s="70"/>
      <c r="J32" s="69"/>
      <c r="K32" s="32"/>
      <c r="L32" s="32"/>
      <c r="M32" s="32"/>
      <c r="N32" s="67" t="s">
        <v>86</v>
      </c>
      <c r="O32" s="69"/>
      <c r="P32" s="69"/>
      <c r="Q32" s="32"/>
      <c r="R32" s="32"/>
      <c r="S32" s="32"/>
      <c r="T32" s="67" t="s">
        <v>86</v>
      </c>
      <c r="U32" s="69"/>
      <c r="V32" s="69"/>
      <c r="W32" s="32"/>
      <c r="X32" s="32"/>
    </row>
    <row r="33" spans="2:24" x14ac:dyDescent="0.25">
      <c r="B33" s="71"/>
      <c r="C33" s="70"/>
      <c r="D33" s="70"/>
      <c r="E33" s="32"/>
      <c r="F33" s="32"/>
      <c r="G33" s="32"/>
      <c r="H33" s="71"/>
      <c r="I33" s="70"/>
      <c r="J33" s="70"/>
      <c r="K33" s="32"/>
      <c r="L33" s="32"/>
      <c r="M33" s="32"/>
      <c r="N33" s="71"/>
      <c r="O33" s="70"/>
      <c r="P33" s="70"/>
      <c r="Q33" s="32"/>
      <c r="R33" s="32"/>
      <c r="S33" s="32"/>
      <c r="T33" s="71"/>
      <c r="U33" s="70"/>
      <c r="V33" s="70"/>
      <c r="W33" s="32"/>
      <c r="X33" s="32"/>
    </row>
    <row r="34" spans="2:24" ht="24.75" customHeight="1" x14ac:dyDescent="0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2:24" x14ac:dyDescent="0.25">
      <c r="B35" s="119" t="s">
        <v>4</v>
      </c>
      <c r="C35" s="119"/>
      <c r="D35" s="119"/>
      <c r="E35" s="119"/>
      <c r="F35" s="119"/>
      <c r="G35" s="32"/>
      <c r="H35" s="119" t="s">
        <v>5</v>
      </c>
      <c r="I35" s="119"/>
      <c r="J35" s="119"/>
      <c r="K35" s="119"/>
      <c r="L35" s="119"/>
      <c r="M35" s="32"/>
      <c r="N35" s="119" t="s">
        <v>6</v>
      </c>
      <c r="O35" s="119"/>
      <c r="P35" s="119"/>
      <c r="Q35" s="119"/>
      <c r="R35" s="119"/>
      <c r="S35" s="32"/>
      <c r="T35" s="119" t="s">
        <v>3</v>
      </c>
      <c r="U35" s="119"/>
      <c r="V35" s="119"/>
      <c r="W35" s="119"/>
      <c r="X35" s="119"/>
    </row>
    <row r="36" spans="2:24" x14ac:dyDescent="0.25">
      <c r="B36" s="121">
        <v>43253</v>
      </c>
      <c r="C36" s="121"/>
      <c r="D36" s="121"/>
      <c r="E36" s="121"/>
      <c r="F36" s="121"/>
      <c r="G36" s="32"/>
      <c r="H36" s="121">
        <v>43267</v>
      </c>
      <c r="I36" s="121"/>
      <c r="J36" s="121"/>
      <c r="K36" s="121"/>
      <c r="L36" s="121"/>
      <c r="M36" s="32"/>
      <c r="N36" s="121">
        <v>43281</v>
      </c>
      <c r="O36" s="121"/>
      <c r="P36" s="121"/>
      <c r="Q36" s="121"/>
      <c r="R36" s="121"/>
      <c r="S36" s="32"/>
      <c r="T36" s="121">
        <v>43295</v>
      </c>
      <c r="U36" s="121"/>
      <c r="V36" s="121"/>
      <c r="W36" s="121"/>
      <c r="X36" s="121"/>
    </row>
    <row r="37" spans="2:24" ht="4.5" customHeight="1" x14ac:dyDescent="0.25">
      <c r="B37" s="33"/>
      <c r="C37" s="33"/>
      <c r="D37" s="33"/>
      <c r="E37" s="33"/>
      <c r="F37" s="33"/>
      <c r="G37" s="32"/>
      <c r="H37" s="33" t="s">
        <v>87</v>
      </c>
      <c r="I37" s="33"/>
      <c r="J37" s="33"/>
      <c r="K37" s="33"/>
      <c r="L37" s="33"/>
      <c r="M37" s="32"/>
      <c r="N37" s="33"/>
      <c r="O37" s="33"/>
      <c r="P37" s="33"/>
      <c r="Q37" s="33"/>
      <c r="R37" s="33"/>
      <c r="S37" s="32"/>
      <c r="T37" s="33"/>
      <c r="U37" s="33"/>
      <c r="V37" s="33"/>
      <c r="W37" s="33"/>
      <c r="X37" s="33"/>
    </row>
    <row r="38" spans="2:24" ht="15.75" thickBot="1" x14ac:dyDescent="0.3">
      <c r="B38" s="34" t="s">
        <v>81</v>
      </c>
      <c r="C38" s="35" t="s">
        <v>64</v>
      </c>
      <c r="D38" s="35" t="s">
        <v>82</v>
      </c>
      <c r="E38" s="35" t="s">
        <v>16</v>
      </c>
      <c r="F38" s="34" t="s">
        <v>12</v>
      </c>
      <c r="G38" s="32"/>
      <c r="H38" s="34" t="s">
        <v>81</v>
      </c>
      <c r="I38" s="35" t="s">
        <v>64</v>
      </c>
      <c r="J38" s="35" t="s">
        <v>82</v>
      </c>
      <c r="K38" s="35" t="s">
        <v>16</v>
      </c>
      <c r="L38" s="35" t="s">
        <v>12</v>
      </c>
      <c r="M38" s="32"/>
      <c r="N38" s="34" t="s">
        <v>81</v>
      </c>
      <c r="O38" s="35" t="s">
        <v>64</v>
      </c>
      <c r="P38" s="35" t="s">
        <v>82</v>
      </c>
      <c r="Q38" s="35" t="s">
        <v>16</v>
      </c>
      <c r="R38" s="35" t="s">
        <v>12</v>
      </c>
      <c r="S38" s="32"/>
      <c r="T38" s="34" t="s">
        <v>81</v>
      </c>
      <c r="U38" s="35" t="s">
        <v>64</v>
      </c>
      <c r="V38" s="35" t="s">
        <v>82</v>
      </c>
      <c r="W38" s="35" t="s">
        <v>16</v>
      </c>
      <c r="X38" s="34" t="s">
        <v>12</v>
      </c>
    </row>
    <row r="39" spans="2:24" x14ac:dyDescent="0.25">
      <c r="B39" s="36" t="s">
        <v>37</v>
      </c>
      <c r="C39" s="37" t="s">
        <v>39</v>
      </c>
      <c r="D39" s="38"/>
      <c r="E39" s="37" t="s">
        <v>39</v>
      </c>
      <c r="F39" s="37" t="s">
        <v>39</v>
      </c>
      <c r="G39" s="32"/>
      <c r="H39" s="36" t="s">
        <v>37</v>
      </c>
      <c r="I39" s="37" t="s">
        <v>39</v>
      </c>
      <c r="J39" s="38"/>
      <c r="K39" s="37" t="s">
        <v>39</v>
      </c>
      <c r="L39" s="37" t="s">
        <v>39</v>
      </c>
      <c r="M39" s="32"/>
      <c r="N39" s="36" t="s">
        <v>37</v>
      </c>
      <c r="O39" s="37" t="s">
        <v>39</v>
      </c>
      <c r="P39" s="38"/>
      <c r="Q39" s="37" t="s">
        <v>39</v>
      </c>
      <c r="R39" s="37" t="s">
        <v>39</v>
      </c>
      <c r="S39" s="32"/>
      <c r="T39" s="36" t="s">
        <v>37</v>
      </c>
      <c r="U39" s="37" t="s">
        <v>39</v>
      </c>
      <c r="V39" s="38"/>
      <c r="W39" s="37" t="s">
        <v>39</v>
      </c>
      <c r="X39" s="37" t="s">
        <v>39</v>
      </c>
    </row>
    <row r="40" spans="2:24" x14ac:dyDescent="0.25">
      <c r="B40" s="36" t="s">
        <v>27</v>
      </c>
      <c r="C40" s="42" t="s">
        <v>39</v>
      </c>
      <c r="D40" s="43"/>
      <c r="E40" s="42" t="s">
        <v>39</v>
      </c>
      <c r="F40" s="44" t="s">
        <v>39</v>
      </c>
      <c r="G40" s="32"/>
      <c r="H40" s="36" t="s">
        <v>27</v>
      </c>
      <c r="I40" s="42" t="s">
        <v>39</v>
      </c>
      <c r="J40" s="43"/>
      <c r="K40" s="42" t="s">
        <v>39</v>
      </c>
      <c r="L40" s="44" t="s">
        <v>39</v>
      </c>
      <c r="M40" s="32"/>
      <c r="N40" s="36" t="s">
        <v>27</v>
      </c>
      <c r="O40" s="42" t="s">
        <v>39</v>
      </c>
      <c r="P40" s="43"/>
      <c r="Q40" s="42" t="s">
        <v>39</v>
      </c>
      <c r="R40" s="44" t="s">
        <v>39</v>
      </c>
      <c r="S40" s="32"/>
      <c r="T40" s="36" t="s">
        <v>27</v>
      </c>
      <c r="U40" s="42" t="s">
        <v>39</v>
      </c>
      <c r="V40" s="43"/>
      <c r="W40" s="42" t="s">
        <v>39</v>
      </c>
      <c r="X40" s="44" t="s">
        <v>39</v>
      </c>
    </row>
    <row r="41" spans="2:24" x14ac:dyDescent="0.25">
      <c r="B41" s="48" t="s">
        <v>83</v>
      </c>
      <c r="C41" s="42" t="s">
        <v>39</v>
      </c>
      <c r="D41" s="43"/>
      <c r="E41" s="42" t="s">
        <v>39</v>
      </c>
      <c r="F41" s="44" t="s">
        <v>39</v>
      </c>
      <c r="G41" s="32"/>
      <c r="H41" s="48" t="s">
        <v>83</v>
      </c>
      <c r="I41" s="42" t="s">
        <v>39</v>
      </c>
      <c r="J41" s="43"/>
      <c r="K41" s="42" t="s">
        <v>39</v>
      </c>
      <c r="L41" s="44" t="s">
        <v>39</v>
      </c>
      <c r="M41" s="32"/>
      <c r="N41" s="48" t="s">
        <v>83</v>
      </c>
      <c r="O41" s="42" t="s">
        <v>39</v>
      </c>
      <c r="P41" s="43"/>
      <c r="Q41" s="42" t="s">
        <v>39</v>
      </c>
      <c r="R41" s="44" t="s">
        <v>39</v>
      </c>
      <c r="S41" s="32"/>
      <c r="T41" s="48" t="s">
        <v>83</v>
      </c>
      <c r="U41" s="42" t="s">
        <v>39</v>
      </c>
      <c r="V41" s="43"/>
      <c r="W41" s="42" t="s">
        <v>39</v>
      </c>
      <c r="X41" s="44" t="s">
        <v>39</v>
      </c>
    </row>
    <row r="42" spans="2:24" x14ac:dyDescent="0.25">
      <c r="B42" s="48" t="s">
        <v>24</v>
      </c>
      <c r="C42" s="42" t="s">
        <v>39</v>
      </c>
      <c r="D42" s="43"/>
      <c r="E42" s="42" t="s">
        <v>39</v>
      </c>
      <c r="F42" s="44" t="s">
        <v>39</v>
      </c>
      <c r="G42" s="32"/>
      <c r="H42" s="48" t="s">
        <v>24</v>
      </c>
      <c r="I42" s="46">
        <v>0</v>
      </c>
      <c r="J42" s="46"/>
      <c r="K42" s="47">
        <v>0</v>
      </c>
      <c r="L42" s="44">
        <f>I42*0.1+K42</f>
        <v>0</v>
      </c>
      <c r="M42" s="32"/>
      <c r="N42" s="48" t="s">
        <v>24</v>
      </c>
      <c r="O42" s="42" t="s">
        <v>39</v>
      </c>
      <c r="P42" s="43"/>
      <c r="Q42" s="42" t="s">
        <v>39</v>
      </c>
      <c r="R42" s="44" t="s">
        <v>39</v>
      </c>
      <c r="S42" s="32"/>
      <c r="T42" s="48" t="s">
        <v>24</v>
      </c>
      <c r="U42" s="42" t="s">
        <v>39</v>
      </c>
      <c r="V42" s="43"/>
      <c r="W42" s="42" t="s">
        <v>39</v>
      </c>
      <c r="X42" s="44" t="s">
        <v>39</v>
      </c>
    </row>
    <row r="43" spans="2:24" x14ac:dyDescent="0.25">
      <c r="B43" s="49" t="s">
        <v>23</v>
      </c>
      <c r="C43" s="46">
        <v>2</v>
      </c>
      <c r="D43" s="46"/>
      <c r="E43" s="47">
        <v>2.65</v>
      </c>
      <c r="F43" s="44">
        <v>2.5499999999999998</v>
      </c>
      <c r="G43" s="32"/>
      <c r="H43" s="49" t="s">
        <v>23</v>
      </c>
      <c r="I43" s="46">
        <v>2</v>
      </c>
      <c r="J43" s="46"/>
      <c r="K43" s="47">
        <v>2.02</v>
      </c>
      <c r="L43" s="44">
        <f t="shared" ref="L43:L57" si="4">I43*0.1+K43</f>
        <v>2.2200000000000002</v>
      </c>
      <c r="M43" s="32"/>
      <c r="N43" s="49" t="s">
        <v>23</v>
      </c>
      <c r="O43" s="42" t="s">
        <v>39</v>
      </c>
      <c r="P43" s="43"/>
      <c r="Q43" s="42" t="s">
        <v>39</v>
      </c>
      <c r="R43" s="44" t="s">
        <v>39</v>
      </c>
      <c r="S43" s="32"/>
      <c r="T43" s="49" t="s">
        <v>23</v>
      </c>
      <c r="U43" s="46">
        <v>1</v>
      </c>
      <c r="V43" s="47">
        <v>2.17</v>
      </c>
      <c r="W43" s="47">
        <v>2.17</v>
      </c>
      <c r="X43" s="44">
        <f t="shared" ref="X43:X58" si="5">U43*0.1+W43</f>
        <v>2.27</v>
      </c>
    </row>
    <row r="44" spans="2:24" x14ac:dyDescent="0.25">
      <c r="B44" s="49" t="s">
        <v>32</v>
      </c>
      <c r="C44" s="46">
        <v>2</v>
      </c>
      <c r="D44" s="50"/>
      <c r="E44" s="47">
        <v>2.39</v>
      </c>
      <c r="F44" s="44">
        <v>2.29</v>
      </c>
      <c r="G44" s="32"/>
      <c r="H44" s="49" t="s">
        <v>32</v>
      </c>
      <c r="I44" s="42" t="s">
        <v>39</v>
      </c>
      <c r="J44" s="43"/>
      <c r="K44" s="42" t="s">
        <v>39</v>
      </c>
      <c r="L44" s="44" t="s">
        <v>39</v>
      </c>
      <c r="M44" s="32"/>
      <c r="N44" s="49" t="s">
        <v>32</v>
      </c>
      <c r="O44" s="50">
        <v>1</v>
      </c>
      <c r="P44" s="50"/>
      <c r="Q44" s="47">
        <v>0.75</v>
      </c>
      <c r="R44" s="44">
        <f t="shared" ref="R44:R57" si="6">O44*0.1+Q44</f>
        <v>0.85</v>
      </c>
      <c r="S44" s="32"/>
      <c r="T44" s="49" t="s">
        <v>32</v>
      </c>
      <c r="U44" s="50">
        <v>4</v>
      </c>
      <c r="V44" s="47">
        <v>1.67</v>
      </c>
      <c r="W44" s="47">
        <v>3.97</v>
      </c>
      <c r="X44" s="44">
        <f t="shared" si="5"/>
        <v>4.37</v>
      </c>
    </row>
    <row r="45" spans="2:24" x14ac:dyDescent="0.25">
      <c r="B45" s="49" t="s">
        <v>25</v>
      </c>
      <c r="C45" s="50">
        <v>2</v>
      </c>
      <c r="D45" s="50">
        <v>1.69</v>
      </c>
      <c r="E45" s="47">
        <v>2.65</v>
      </c>
      <c r="F45" s="44">
        <f t="shared" ref="F45:F58" si="7">C45*0.1+E45</f>
        <v>2.85</v>
      </c>
      <c r="G45" s="32"/>
      <c r="H45" s="49" t="s">
        <v>25</v>
      </c>
      <c r="I45" s="50">
        <v>3</v>
      </c>
      <c r="J45" s="50"/>
      <c r="K45" s="47">
        <v>4.24</v>
      </c>
      <c r="L45" s="44">
        <f t="shared" si="4"/>
        <v>4.54</v>
      </c>
      <c r="M45" s="32"/>
      <c r="N45" s="49" t="s">
        <v>25</v>
      </c>
      <c r="O45" s="50">
        <v>0</v>
      </c>
      <c r="P45" s="50"/>
      <c r="Q45" s="47">
        <v>0</v>
      </c>
      <c r="R45" s="44">
        <f t="shared" si="6"/>
        <v>0</v>
      </c>
      <c r="S45" s="32"/>
      <c r="T45" s="49" t="s">
        <v>25</v>
      </c>
      <c r="U45" s="50">
        <v>2</v>
      </c>
      <c r="V45" s="47"/>
      <c r="W45" s="47">
        <v>2.2599999999999998</v>
      </c>
      <c r="X45" s="44">
        <f t="shared" si="5"/>
        <v>2.46</v>
      </c>
    </row>
    <row r="46" spans="2:24" ht="15" customHeight="1" x14ac:dyDescent="0.25">
      <c r="B46" s="49" t="s">
        <v>20</v>
      </c>
      <c r="C46" s="46">
        <v>2</v>
      </c>
      <c r="D46" s="46"/>
      <c r="E46" s="47">
        <v>2.67</v>
      </c>
      <c r="F46" s="44">
        <f t="shared" si="7"/>
        <v>2.87</v>
      </c>
      <c r="G46" s="32"/>
      <c r="H46" s="49" t="s">
        <v>20</v>
      </c>
      <c r="I46" s="46">
        <v>0</v>
      </c>
      <c r="J46" s="46"/>
      <c r="K46" s="47">
        <v>0</v>
      </c>
      <c r="L46" s="44">
        <f t="shared" si="4"/>
        <v>0</v>
      </c>
      <c r="M46" s="32"/>
      <c r="N46" s="49" t="s">
        <v>20</v>
      </c>
      <c r="O46" s="46">
        <v>4</v>
      </c>
      <c r="P46" s="46">
        <v>2.35</v>
      </c>
      <c r="Q46" s="47">
        <v>5.2</v>
      </c>
      <c r="R46" s="44">
        <f t="shared" si="6"/>
        <v>5.6000000000000005</v>
      </c>
      <c r="S46" s="32"/>
      <c r="T46" s="49" t="s">
        <v>20</v>
      </c>
      <c r="U46" s="46">
        <v>1</v>
      </c>
      <c r="V46" s="47"/>
      <c r="W46" s="47">
        <v>2.16</v>
      </c>
      <c r="X46" s="44">
        <f t="shared" si="5"/>
        <v>2.2600000000000002</v>
      </c>
    </row>
    <row r="47" spans="2:24" x14ac:dyDescent="0.25">
      <c r="B47" s="49" t="s">
        <v>29</v>
      </c>
      <c r="C47" s="42" t="s">
        <v>39</v>
      </c>
      <c r="D47" s="43"/>
      <c r="E47" s="42" t="s">
        <v>39</v>
      </c>
      <c r="F47" s="44" t="s">
        <v>39</v>
      </c>
      <c r="G47" s="32"/>
      <c r="H47" s="49" t="s">
        <v>29</v>
      </c>
      <c r="I47" s="42" t="s">
        <v>39</v>
      </c>
      <c r="J47" s="43"/>
      <c r="K47" s="42" t="s">
        <v>39</v>
      </c>
      <c r="L47" s="44" t="s">
        <v>39</v>
      </c>
      <c r="M47" s="32"/>
      <c r="N47" s="49" t="s">
        <v>29</v>
      </c>
      <c r="O47" s="46">
        <v>1</v>
      </c>
      <c r="P47" s="46"/>
      <c r="Q47" s="47">
        <v>1.25</v>
      </c>
      <c r="R47" s="44">
        <f t="shared" si="6"/>
        <v>1.35</v>
      </c>
      <c r="S47" s="32"/>
      <c r="T47" s="49" t="s">
        <v>29</v>
      </c>
      <c r="U47" s="46">
        <v>1</v>
      </c>
      <c r="V47" s="47"/>
      <c r="W47" s="47">
        <v>1.34</v>
      </c>
      <c r="X47" s="44">
        <f t="shared" si="5"/>
        <v>1.4400000000000002</v>
      </c>
    </row>
    <row r="48" spans="2:24" x14ac:dyDescent="0.25">
      <c r="B48" s="49" t="s">
        <v>26</v>
      </c>
      <c r="C48" s="46">
        <v>1</v>
      </c>
      <c r="D48" s="51"/>
      <c r="E48" s="47">
        <v>1.0900000000000001</v>
      </c>
      <c r="F48" s="44">
        <f t="shared" si="7"/>
        <v>1.1900000000000002</v>
      </c>
      <c r="G48" s="32"/>
      <c r="H48" s="49" t="s">
        <v>26</v>
      </c>
      <c r="I48" s="46">
        <v>1</v>
      </c>
      <c r="J48" s="51"/>
      <c r="K48" s="47">
        <v>1.91</v>
      </c>
      <c r="L48" s="44">
        <f t="shared" si="4"/>
        <v>2.0099999999999998</v>
      </c>
      <c r="M48" s="32"/>
      <c r="N48" s="49" t="s">
        <v>26</v>
      </c>
      <c r="O48" s="46">
        <v>0</v>
      </c>
      <c r="P48" s="51"/>
      <c r="Q48" s="47">
        <v>0</v>
      </c>
      <c r="R48" s="44">
        <f t="shared" si="6"/>
        <v>0</v>
      </c>
      <c r="S48" s="32"/>
      <c r="T48" s="49" t="s">
        <v>26</v>
      </c>
      <c r="U48" s="46">
        <v>1</v>
      </c>
      <c r="V48" s="75"/>
      <c r="W48" s="47">
        <v>1.2</v>
      </c>
      <c r="X48" s="44">
        <f t="shared" si="5"/>
        <v>1.3</v>
      </c>
    </row>
    <row r="49" spans="2:24" x14ac:dyDescent="0.25">
      <c r="B49" s="49" t="s">
        <v>21</v>
      </c>
      <c r="C49" s="46">
        <v>3</v>
      </c>
      <c r="D49" s="50"/>
      <c r="E49" s="47">
        <v>5.03</v>
      </c>
      <c r="F49" s="44">
        <v>4.7300000000000004</v>
      </c>
      <c r="G49" s="32"/>
      <c r="H49" s="49" t="s">
        <v>21</v>
      </c>
      <c r="I49" s="46">
        <v>5</v>
      </c>
      <c r="J49" s="50"/>
      <c r="K49" s="47">
        <v>7.88</v>
      </c>
      <c r="L49" s="44">
        <v>8.08</v>
      </c>
      <c r="M49" s="32"/>
      <c r="N49" s="49" t="s">
        <v>21</v>
      </c>
      <c r="O49" s="50">
        <v>2</v>
      </c>
      <c r="P49" s="50"/>
      <c r="Q49" s="47">
        <v>1.65</v>
      </c>
      <c r="R49" s="44">
        <f t="shared" si="6"/>
        <v>1.8499999999999999</v>
      </c>
      <c r="S49" s="32"/>
      <c r="T49" s="49" t="s">
        <v>21</v>
      </c>
      <c r="U49" s="50">
        <v>1</v>
      </c>
      <c r="V49" s="47"/>
      <c r="W49" s="47">
        <v>1.86</v>
      </c>
      <c r="X49" s="44">
        <f t="shared" si="5"/>
        <v>1.9600000000000002</v>
      </c>
    </row>
    <row r="50" spans="2:24" x14ac:dyDescent="0.25">
      <c r="B50" s="49" t="s">
        <v>28</v>
      </c>
      <c r="C50" s="46">
        <v>3</v>
      </c>
      <c r="D50" s="46">
        <v>2.0699999999999998</v>
      </c>
      <c r="E50" s="47">
        <v>3.67</v>
      </c>
      <c r="F50" s="44">
        <f t="shared" si="7"/>
        <v>3.9699999999999998</v>
      </c>
      <c r="G50" s="32"/>
      <c r="H50" s="49" t="s">
        <v>28</v>
      </c>
      <c r="I50" s="42" t="s">
        <v>39</v>
      </c>
      <c r="J50" s="43"/>
      <c r="K50" s="42" t="s">
        <v>39</v>
      </c>
      <c r="L50" s="44" t="s">
        <v>39</v>
      </c>
      <c r="M50" s="32"/>
      <c r="N50" s="49" t="s">
        <v>28</v>
      </c>
      <c r="O50" s="42" t="s">
        <v>39</v>
      </c>
      <c r="P50" s="43"/>
      <c r="Q50" s="42" t="s">
        <v>39</v>
      </c>
      <c r="R50" s="44" t="s">
        <v>39</v>
      </c>
      <c r="S50" s="32"/>
      <c r="T50" s="49" t="s">
        <v>28</v>
      </c>
      <c r="U50" s="46">
        <v>1</v>
      </c>
      <c r="V50" s="47">
        <v>2.36</v>
      </c>
      <c r="W50" s="47">
        <v>2.36</v>
      </c>
      <c r="X50" s="44">
        <f t="shared" si="5"/>
        <v>2.46</v>
      </c>
    </row>
    <row r="51" spans="2:24" x14ac:dyDescent="0.25">
      <c r="B51" s="49" t="s">
        <v>36</v>
      </c>
      <c r="C51" s="46">
        <v>2</v>
      </c>
      <c r="D51" s="46">
        <v>1.83</v>
      </c>
      <c r="E51" s="47">
        <v>2.63</v>
      </c>
      <c r="F51" s="44">
        <f t="shared" si="7"/>
        <v>2.83</v>
      </c>
      <c r="G51" s="32"/>
      <c r="H51" s="49" t="s">
        <v>36</v>
      </c>
      <c r="I51" s="46">
        <v>3</v>
      </c>
      <c r="J51" s="46">
        <v>4.0999999999999996</v>
      </c>
      <c r="K51" s="47">
        <v>5.94</v>
      </c>
      <c r="L51" s="44">
        <f t="shared" si="4"/>
        <v>6.24</v>
      </c>
      <c r="M51" s="32"/>
      <c r="N51" s="49" t="s">
        <v>36</v>
      </c>
      <c r="O51" s="46">
        <v>1</v>
      </c>
      <c r="P51" s="46"/>
      <c r="Q51" s="47">
        <v>1.3</v>
      </c>
      <c r="R51" s="44">
        <f t="shared" si="6"/>
        <v>1.4000000000000001</v>
      </c>
      <c r="S51" s="32"/>
      <c r="T51" s="49" t="s">
        <v>36</v>
      </c>
      <c r="U51" s="46">
        <v>0</v>
      </c>
      <c r="V51" s="47"/>
      <c r="W51" s="47">
        <v>0</v>
      </c>
      <c r="X51" s="44">
        <f t="shared" si="5"/>
        <v>0</v>
      </c>
    </row>
    <row r="52" spans="2:24" x14ac:dyDescent="0.25">
      <c r="B52" s="49" t="s">
        <v>22</v>
      </c>
      <c r="C52" s="46">
        <v>3</v>
      </c>
      <c r="D52" s="46">
        <v>2.3199999999999998</v>
      </c>
      <c r="E52" s="47">
        <v>5.16</v>
      </c>
      <c r="F52" s="44">
        <f t="shared" si="7"/>
        <v>5.46</v>
      </c>
      <c r="G52" s="32"/>
      <c r="H52" s="49" t="s">
        <v>22</v>
      </c>
      <c r="I52" s="46">
        <v>4</v>
      </c>
      <c r="J52" s="46">
        <v>2.98</v>
      </c>
      <c r="K52" s="47">
        <v>6.92</v>
      </c>
      <c r="L52" s="44">
        <f t="shared" si="4"/>
        <v>7.32</v>
      </c>
      <c r="M52" s="32"/>
      <c r="N52" s="49" t="s">
        <v>22</v>
      </c>
      <c r="O52" s="46">
        <v>1</v>
      </c>
      <c r="P52" s="46"/>
      <c r="Q52" s="47">
        <v>1.25</v>
      </c>
      <c r="R52" s="44">
        <f t="shared" si="6"/>
        <v>1.35</v>
      </c>
      <c r="S52" s="32"/>
      <c r="T52" s="49" t="s">
        <v>22</v>
      </c>
      <c r="U52" s="46">
        <v>0</v>
      </c>
      <c r="V52" s="47"/>
      <c r="W52" s="47">
        <v>0</v>
      </c>
      <c r="X52" s="44">
        <f t="shared" si="5"/>
        <v>0</v>
      </c>
    </row>
    <row r="53" spans="2:24" x14ac:dyDescent="0.25">
      <c r="B53" s="49" t="s">
        <v>34</v>
      </c>
      <c r="C53" s="46">
        <v>2</v>
      </c>
      <c r="D53" s="46"/>
      <c r="E53" s="47">
        <v>1.95</v>
      </c>
      <c r="F53" s="44">
        <f t="shared" si="7"/>
        <v>2.15</v>
      </c>
      <c r="G53" s="32"/>
      <c r="H53" s="49" t="s">
        <v>34</v>
      </c>
      <c r="I53" s="42" t="s">
        <v>39</v>
      </c>
      <c r="J53" s="43"/>
      <c r="K53" s="42" t="s">
        <v>39</v>
      </c>
      <c r="L53" s="44" t="s">
        <v>39</v>
      </c>
      <c r="M53" s="32"/>
      <c r="N53" s="49" t="s">
        <v>34</v>
      </c>
      <c r="O53" s="42" t="s">
        <v>39</v>
      </c>
      <c r="P53" s="43"/>
      <c r="Q53" s="42" t="s">
        <v>39</v>
      </c>
      <c r="R53" s="44" t="s">
        <v>39</v>
      </c>
      <c r="S53" s="32"/>
      <c r="T53" s="49" t="s">
        <v>34</v>
      </c>
      <c r="U53" s="46">
        <v>1</v>
      </c>
      <c r="V53" s="47"/>
      <c r="W53" s="47">
        <v>0.8</v>
      </c>
      <c r="X53" s="44">
        <f t="shared" si="5"/>
        <v>0.9</v>
      </c>
    </row>
    <row r="54" spans="2:24" x14ac:dyDescent="0.25">
      <c r="B54" s="49" t="s">
        <v>35</v>
      </c>
      <c r="C54" s="42" t="s">
        <v>39</v>
      </c>
      <c r="D54" s="43"/>
      <c r="E54" s="42" t="s">
        <v>39</v>
      </c>
      <c r="F54" s="44" t="s">
        <v>39</v>
      </c>
      <c r="G54" s="32"/>
      <c r="H54" s="49" t="s">
        <v>35</v>
      </c>
      <c r="I54" s="42" t="s">
        <v>39</v>
      </c>
      <c r="J54" s="43"/>
      <c r="K54" s="42" t="s">
        <v>39</v>
      </c>
      <c r="L54" s="44" t="s">
        <v>39</v>
      </c>
      <c r="M54" s="32"/>
      <c r="N54" s="49" t="s">
        <v>35</v>
      </c>
      <c r="O54" s="42" t="s">
        <v>39</v>
      </c>
      <c r="P54" s="43"/>
      <c r="Q54" s="42" t="s">
        <v>39</v>
      </c>
      <c r="R54" s="44" t="s">
        <v>39</v>
      </c>
      <c r="S54" s="32"/>
      <c r="T54" s="49" t="s">
        <v>35</v>
      </c>
      <c r="U54" s="46">
        <v>1</v>
      </c>
      <c r="V54" s="47"/>
      <c r="W54" s="47">
        <v>1</v>
      </c>
      <c r="X54" s="44">
        <f>U54*0.1+W54</f>
        <v>1.1000000000000001</v>
      </c>
    </row>
    <row r="55" spans="2:24" x14ac:dyDescent="0.25">
      <c r="B55" s="49" t="s">
        <v>33</v>
      </c>
      <c r="C55" s="53">
        <v>2</v>
      </c>
      <c r="D55" s="53"/>
      <c r="E55" s="47">
        <v>3.06</v>
      </c>
      <c r="F55" s="44">
        <f t="shared" si="7"/>
        <v>3.2600000000000002</v>
      </c>
      <c r="G55" s="32"/>
      <c r="H55" s="49" t="s">
        <v>33</v>
      </c>
      <c r="I55" s="53">
        <v>1</v>
      </c>
      <c r="J55" s="53"/>
      <c r="K55" s="47">
        <v>1</v>
      </c>
      <c r="L55" s="44">
        <f t="shared" si="4"/>
        <v>1.1000000000000001</v>
      </c>
      <c r="M55" s="32"/>
      <c r="N55" s="49" t="s">
        <v>33</v>
      </c>
      <c r="O55" s="42" t="s">
        <v>39</v>
      </c>
      <c r="P55" s="43"/>
      <c r="Q55" s="42" t="s">
        <v>39</v>
      </c>
      <c r="R55" s="44" t="s">
        <v>39</v>
      </c>
      <c r="S55" s="32"/>
      <c r="T55" s="49" t="s">
        <v>33</v>
      </c>
      <c r="U55" s="53">
        <v>4</v>
      </c>
      <c r="V55" s="72">
        <v>2.3199999999999998</v>
      </c>
      <c r="W55" s="47">
        <v>4.9400000000000004</v>
      </c>
      <c r="X55" s="44">
        <f t="shared" si="5"/>
        <v>5.3400000000000007</v>
      </c>
    </row>
    <row r="56" spans="2:24" x14ac:dyDescent="0.25">
      <c r="B56" s="49" t="s">
        <v>19</v>
      </c>
      <c r="C56" s="50">
        <v>2</v>
      </c>
      <c r="D56" s="50"/>
      <c r="E56" s="47">
        <v>2.2400000000000002</v>
      </c>
      <c r="F56" s="44">
        <f t="shared" si="7"/>
        <v>2.4400000000000004</v>
      </c>
      <c r="G56" s="32"/>
      <c r="H56" s="49" t="s">
        <v>19</v>
      </c>
      <c r="I56" s="50">
        <v>3</v>
      </c>
      <c r="J56" s="50"/>
      <c r="K56" s="47">
        <v>3.72</v>
      </c>
      <c r="L56" s="44">
        <f t="shared" si="4"/>
        <v>4.0200000000000005</v>
      </c>
      <c r="M56" s="32"/>
      <c r="N56" s="49" t="s">
        <v>19</v>
      </c>
      <c r="O56" s="50">
        <v>0</v>
      </c>
      <c r="P56" s="50"/>
      <c r="Q56" s="47">
        <v>0</v>
      </c>
      <c r="R56" s="44">
        <f t="shared" si="6"/>
        <v>0</v>
      </c>
      <c r="S56" s="32"/>
      <c r="T56" s="49" t="s">
        <v>19</v>
      </c>
      <c r="U56" s="50">
        <v>3</v>
      </c>
      <c r="V56" s="47">
        <v>2.73</v>
      </c>
      <c r="W56" s="47">
        <v>4.88</v>
      </c>
      <c r="X56" s="44">
        <f t="shared" si="5"/>
        <v>5.18</v>
      </c>
    </row>
    <row r="57" spans="2:24" x14ac:dyDescent="0.25">
      <c r="B57" s="49" t="s">
        <v>252</v>
      </c>
      <c r="C57" s="46">
        <v>2</v>
      </c>
      <c r="D57" s="46"/>
      <c r="E57" s="47">
        <v>1.99</v>
      </c>
      <c r="F57" s="44">
        <f t="shared" si="7"/>
        <v>2.19</v>
      </c>
      <c r="G57" s="32"/>
      <c r="H57" s="49" t="s">
        <v>252</v>
      </c>
      <c r="I57" s="46">
        <v>0</v>
      </c>
      <c r="J57" s="46"/>
      <c r="K57" s="47">
        <v>0</v>
      </c>
      <c r="L57" s="44">
        <f t="shared" si="4"/>
        <v>0</v>
      </c>
      <c r="M57" s="32"/>
      <c r="N57" s="49" t="s">
        <v>252</v>
      </c>
      <c r="O57" s="46">
        <v>1</v>
      </c>
      <c r="P57" s="46"/>
      <c r="Q57" s="47">
        <v>0.75</v>
      </c>
      <c r="R57" s="44">
        <f t="shared" si="6"/>
        <v>0.85</v>
      </c>
      <c r="S57" s="32"/>
      <c r="T57" s="49" t="s">
        <v>252</v>
      </c>
      <c r="U57" s="46">
        <v>0</v>
      </c>
      <c r="V57" s="47"/>
      <c r="W57" s="47">
        <v>0</v>
      </c>
      <c r="X57" s="44">
        <f t="shared" si="5"/>
        <v>0</v>
      </c>
    </row>
    <row r="58" spans="2:24" x14ac:dyDescent="0.25">
      <c r="B58" s="57" t="s">
        <v>30</v>
      </c>
      <c r="C58" s="58">
        <v>2</v>
      </c>
      <c r="D58" s="58">
        <v>2.1</v>
      </c>
      <c r="E58" s="59">
        <v>3.56</v>
      </c>
      <c r="F58" s="44">
        <f t="shared" si="7"/>
        <v>3.7600000000000002</v>
      </c>
      <c r="G58" s="32"/>
      <c r="H58" s="57" t="s">
        <v>30</v>
      </c>
      <c r="I58" s="42" t="s">
        <v>39</v>
      </c>
      <c r="J58" s="43"/>
      <c r="K58" s="42" t="s">
        <v>39</v>
      </c>
      <c r="L58" s="44" t="s">
        <v>39</v>
      </c>
      <c r="M58" s="32"/>
      <c r="N58" s="57" t="s">
        <v>30</v>
      </c>
      <c r="O58" s="42" t="s">
        <v>39</v>
      </c>
      <c r="P58" s="43"/>
      <c r="Q58" s="42" t="s">
        <v>39</v>
      </c>
      <c r="R58" s="44" t="s">
        <v>39</v>
      </c>
      <c r="S58" s="32"/>
      <c r="T58" s="57" t="s">
        <v>30</v>
      </c>
      <c r="U58" s="58">
        <v>3</v>
      </c>
      <c r="V58" s="59"/>
      <c r="W58" s="59">
        <v>4.7300000000000004</v>
      </c>
      <c r="X58" s="44">
        <f t="shared" si="5"/>
        <v>5.03</v>
      </c>
    </row>
    <row r="59" spans="2:24" x14ac:dyDescent="0.25">
      <c r="B59" s="49"/>
      <c r="C59" s="50"/>
      <c r="D59" s="50"/>
      <c r="E59" s="47"/>
      <c r="F59" s="44">
        <f>C59*0.1+E59</f>
        <v>0</v>
      </c>
      <c r="G59" s="32"/>
      <c r="H59" s="49"/>
      <c r="I59" s="50"/>
      <c r="J59" s="50"/>
      <c r="K59" s="47"/>
      <c r="L59" s="44">
        <v>0</v>
      </c>
      <c r="M59" s="32"/>
      <c r="N59" s="49"/>
      <c r="O59" s="50"/>
      <c r="P59" s="50"/>
      <c r="Q59" s="47"/>
      <c r="R59" s="44">
        <f>O59*0.1+Q59</f>
        <v>0</v>
      </c>
      <c r="S59" s="32"/>
      <c r="T59" s="49"/>
      <c r="U59" s="50"/>
      <c r="V59" s="50"/>
      <c r="W59" s="47"/>
      <c r="X59" s="44">
        <f>U59*0.1+W59</f>
        <v>0</v>
      </c>
    </row>
    <row r="60" spans="2:24" x14ac:dyDescent="0.25">
      <c r="B60" s="61"/>
      <c r="C60" s="53"/>
      <c r="D60" s="53"/>
      <c r="E60" s="72"/>
      <c r="F60" s="44">
        <v>0</v>
      </c>
      <c r="G60" s="32"/>
      <c r="H60" s="61"/>
      <c r="I60" s="53"/>
      <c r="J60" s="53"/>
      <c r="K60" s="72"/>
      <c r="L60" s="44">
        <f>I60*0.1+K60</f>
        <v>0</v>
      </c>
      <c r="M60" s="32"/>
      <c r="N60" s="61"/>
      <c r="O60" s="53"/>
      <c r="P60" s="53"/>
      <c r="Q60" s="72"/>
      <c r="R60" s="44">
        <f>O60*0.1+Q60</f>
        <v>0</v>
      </c>
      <c r="S60" s="32"/>
      <c r="T60" s="61"/>
      <c r="U60" s="53"/>
      <c r="V60" s="53"/>
      <c r="W60" s="72"/>
      <c r="X60" s="44">
        <f>U60*0.1+W60</f>
        <v>0</v>
      </c>
    </row>
    <row r="61" spans="2:24" ht="15.75" thickBot="1" x14ac:dyDescent="0.3">
      <c r="B61" s="62"/>
      <c r="C61" s="55"/>
      <c r="D61" s="55"/>
      <c r="E61" s="56"/>
      <c r="F61" s="63">
        <f>C61*0.1+E61</f>
        <v>0</v>
      </c>
      <c r="G61" s="32" t="s">
        <v>87</v>
      </c>
      <c r="H61" s="62"/>
      <c r="I61" s="55"/>
      <c r="J61" s="55"/>
      <c r="K61" s="56"/>
      <c r="L61" s="63">
        <f>I61*0.1+K61</f>
        <v>0</v>
      </c>
      <c r="M61" s="32"/>
      <c r="N61" s="62"/>
      <c r="O61" s="55"/>
      <c r="P61" s="55"/>
      <c r="Q61" s="56"/>
      <c r="R61" s="63">
        <f>O61*0.1+Q61</f>
        <v>0</v>
      </c>
      <c r="S61" s="32"/>
      <c r="T61" s="62"/>
      <c r="U61" s="55"/>
      <c r="V61" s="55"/>
      <c r="W61" s="56"/>
      <c r="X61" s="63">
        <f>U61*0.1+W61</f>
        <v>0</v>
      </c>
    </row>
    <row r="62" spans="2:24" x14ac:dyDescent="0.25">
      <c r="B62" s="64"/>
      <c r="C62" s="65">
        <f>SUM(C39:C61)</f>
        <v>30</v>
      </c>
      <c r="D62" s="65"/>
      <c r="E62" s="65">
        <f>SUM(E39:E61)</f>
        <v>40.74</v>
      </c>
      <c r="F62" s="65">
        <f>SUM(F39:F61)</f>
        <v>42.539999999999985</v>
      </c>
      <c r="G62" s="32"/>
      <c r="H62" s="64"/>
      <c r="I62" s="65">
        <f>SUM(I39:I61)</f>
        <v>22</v>
      </c>
      <c r="J62" s="65"/>
      <c r="K62" s="66">
        <f>SUM(K39:K61)</f>
        <v>33.630000000000003</v>
      </c>
      <c r="L62" s="66"/>
      <c r="M62" s="32"/>
      <c r="N62" s="64"/>
      <c r="O62" s="65">
        <f>SUM(O39:O61)</f>
        <v>11</v>
      </c>
      <c r="P62" s="65"/>
      <c r="Q62" s="66">
        <f>SUM(Q39:Q61)</f>
        <v>12.15</v>
      </c>
      <c r="R62" s="66"/>
      <c r="S62" s="32"/>
      <c r="T62" s="64"/>
      <c r="U62" s="65">
        <f>SUM(U39:U61)</f>
        <v>24</v>
      </c>
      <c r="V62" s="65"/>
      <c r="W62" s="66">
        <f>SUM(W39:W61)</f>
        <v>33.67</v>
      </c>
      <c r="X62" s="66"/>
    </row>
    <row r="63" spans="2:24" x14ac:dyDescent="0.25">
      <c r="B63" s="67" t="s">
        <v>84</v>
      </c>
      <c r="C63" s="68">
        <f>E62/C62</f>
        <v>1.3580000000000001</v>
      </c>
      <c r="D63" s="68"/>
      <c r="E63" s="65"/>
      <c r="F63" s="65"/>
      <c r="G63" s="32"/>
      <c r="H63" s="67" t="s">
        <v>84</v>
      </c>
      <c r="I63" s="68">
        <f>K62/I62</f>
        <v>1.5286363636363638</v>
      </c>
      <c r="J63" s="68"/>
      <c r="K63" s="66"/>
      <c r="L63" s="66"/>
      <c r="M63" s="32"/>
      <c r="N63" s="67" t="s">
        <v>84</v>
      </c>
      <c r="O63" s="68">
        <f>Q62/O62</f>
        <v>1.1045454545454545</v>
      </c>
      <c r="P63" s="68"/>
      <c r="Q63" s="66"/>
      <c r="R63" s="66"/>
      <c r="S63" s="32"/>
      <c r="T63" s="67" t="s">
        <v>84</v>
      </c>
      <c r="U63" s="68">
        <f>W62/U62</f>
        <v>1.4029166666666668</v>
      </c>
      <c r="V63" s="68"/>
      <c r="W63" s="66"/>
      <c r="X63" s="66"/>
    </row>
    <row r="64" spans="2:24" x14ac:dyDescent="0.25">
      <c r="B64" s="67" t="s">
        <v>88</v>
      </c>
      <c r="C64" s="69"/>
      <c r="D64" s="69"/>
      <c r="E64" s="32"/>
      <c r="F64" s="32"/>
      <c r="G64" s="32"/>
      <c r="H64" s="67" t="s">
        <v>86</v>
      </c>
      <c r="I64" s="70"/>
      <c r="J64" s="70"/>
      <c r="K64" s="32"/>
      <c r="L64" s="32"/>
      <c r="M64" s="32"/>
      <c r="N64" s="67" t="s">
        <v>86</v>
      </c>
      <c r="O64" s="70"/>
      <c r="P64" s="70"/>
      <c r="Q64" s="32"/>
      <c r="R64" s="32"/>
      <c r="S64" s="32"/>
      <c r="T64" s="67" t="s">
        <v>86</v>
      </c>
      <c r="U64" s="70"/>
      <c r="V64" s="70"/>
      <c r="W64" s="32"/>
      <c r="X64" s="32"/>
    </row>
    <row r="65" spans="2:24" x14ac:dyDescent="0.25">
      <c r="B65" s="71" t="s">
        <v>89</v>
      </c>
      <c r="C65" s="70"/>
      <c r="D65" s="32"/>
      <c r="E65" s="32"/>
      <c r="F65" s="32"/>
      <c r="G65" s="32"/>
      <c r="H65" s="71" t="s">
        <v>89</v>
      </c>
      <c r="I65" s="70"/>
      <c r="K65" s="32"/>
      <c r="L65" s="32"/>
      <c r="M65" s="32"/>
      <c r="N65" s="71" t="s">
        <v>89</v>
      </c>
      <c r="O65" s="70"/>
      <c r="Q65" s="32"/>
      <c r="R65" s="32"/>
      <c r="S65" s="32"/>
      <c r="T65" s="71" t="s">
        <v>89</v>
      </c>
      <c r="U65" s="70"/>
      <c r="W65" s="32"/>
      <c r="X65" s="32"/>
    </row>
    <row r="66" spans="2:24" ht="24.75" customHeight="1" x14ac:dyDescent="0.2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2:24" x14ac:dyDescent="0.25">
      <c r="B67" s="119" t="s">
        <v>90</v>
      </c>
      <c r="C67" s="119"/>
      <c r="D67" s="119"/>
      <c r="E67" s="119"/>
      <c r="F67" s="119"/>
      <c r="G67" s="32"/>
      <c r="H67" s="119" t="s">
        <v>91</v>
      </c>
      <c r="I67" s="119"/>
      <c r="J67" s="119"/>
      <c r="K67" s="119"/>
      <c r="L67" s="119"/>
      <c r="M67" s="32"/>
      <c r="N67" s="119" t="s">
        <v>9</v>
      </c>
      <c r="O67" s="119"/>
      <c r="P67" s="119"/>
      <c r="Q67" s="119"/>
      <c r="R67" s="119"/>
      <c r="S67" s="32"/>
      <c r="T67" s="119" t="s">
        <v>4</v>
      </c>
      <c r="U67" s="119"/>
      <c r="V67" s="119"/>
      <c r="W67" s="119"/>
      <c r="X67" s="119"/>
    </row>
    <row r="68" spans="2:24" x14ac:dyDescent="0.25">
      <c r="B68" s="121" t="s">
        <v>92</v>
      </c>
      <c r="C68" s="121"/>
      <c r="D68" s="121"/>
      <c r="E68" s="121"/>
      <c r="F68" s="121"/>
      <c r="G68" s="32"/>
      <c r="H68" s="121">
        <v>43330</v>
      </c>
      <c r="I68" s="121"/>
      <c r="J68" s="121"/>
      <c r="K68" s="121"/>
      <c r="L68" s="121"/>
      <c r="M68" s="32"/>
      <c r="N68" s="121">
        <v>43337</v>
      </c>
      <c r="O68" s="121"/>
      <c r="P68" s="121"/>
      <c r="Q68" s="121"/>
      <c r="R68" s="121"/>
      <c r="S68" s="32"/>
      <c r="T68" s="121">
        <v>43351</v>
      </c>
      <c r="U68" s="121"/>
      <c r="V68" s="121"/>
      <c r="W68" s="121"/>
      <c r="X68" s="121"/>
    </row>
    <row r="69" spans="2:24" ht="4.5" customHeight="1" x14ac:dyDescent="0.25">
      <c r="B69" s="33"/>
      <c r="C69" s="33"/>
      <c r="D69" s="33"/>
      <c r="E69" s="33"/>
      <c r="F69" s="33"/>
      <c r="G69" s="32"/>
      <c r="H69" s="33"/>
      <c r="I69" s="33"/>
      <c r="J69" s="33"/>
      <c r="K69" s="33"/>
      <c r="L69" s="33"/>
      <c r="M69" s="32"/>
      <c r="N69" s="33"/>
      <c r="O69" s="33"/>
      <c r="P69" s="33"/>
      <c r="Q69" s="33"/>
      <c r="R69" s="33"/>
      <c r="S69" s="32"/>
      <c r="T69" s="33"/>
      <c r="U69" s="33"/>
      <c r="V69" s="33"/>
      <c r="W69" s="33"/>
      <c r="X69" s="33"/>
    </row>
    <row r="70" spans="2:24" ht="15.75" thickBot="1" x14ac:dyDescent="0.3">
      <c r="B70" s="34" t="s">
        <v>81</v>
      </c>
      <c r="C70" s="35" t="s">
        <v>64</v>
      </c>
      <c r="D70" s="35" t="s">
        <v>82</v>
      </c>
      <c r="E70" s="35" t="s">
        <v>16</v>
      </c>
      <c r="F70" s="34" t="s">
        <v>12</v>
      </c>
      <c r="G70" s="32"/>
      <c r="H70" s="34" t="s">
        <v>81</v>
      </c>
      <c r="I70" s="35" t="s">
        <v>64</v>
      </c>
      <c r="J70" s="35" t="s">
        <v>82</v>
      </c>
      <c r="K70" s="35" t="s">
        <v>16</v>
      </c>
      <c r="L70" s="34" t="s">
        <v>12</v>
      </c>
      <c r="M70" s="32"/>
      <c r="N70" s="34" t="s">
        <v>81</v>
      </c>
      <c r="O70" s="35" t="s">
        <v>64</v>
      </c>
      <c r="P70" s="35" t="s">
        <v>82</v>
      </c>
      <c r="Q70" s="35" t="s">
        <v>16</v>
      </c>
      <c r="R70" s="34" t="s">
        <v>12</v>
      </c>
      <c r="S70" s="32"/>
      <c r="T70" s="34" t="s">
        <v>81</v>
      </c>
      <c r="U70" s="35" t="s">
        <v>64</v>
      </c>
      <c r="V70" s="35" t="s">
        <v>82</v>
      </c>
      <c r="W70" s="35" t="s">
        <v>16</v>
      </c>
      <c r="X70" s="34" t="s">
        <v>12</v>
      </c>
    </row>
    <row r="71" spans="2:24" x14ac:dyDescent="0.25">
      <c r="B71" s="36" t="s">
        <v>37</v>
      </c>
      <c r="C71" s="37" t="s">
        <v>39</v>
      </c>
      <c r="D71" s="38"/>
      <c r="E71" s="37" t="s">
        <v>39</v>
      </c>
      <c r="F71" s="37" t="s">
        <v>39</v>
      </c>
      <c r="G71" s="32"/>
      <c r="H71" s="36" t="s">
        <v>37</v>
      </c>
      <c r="I71" s="37" t="s">
        <v>39</v>
      </c>
      <c r="J71" s="38"/>
      <c r="K71" s="37" t="s">
        <v>39</v>
      </c>
      <c r="L71" s="37" t="s">
        <v>39</v>
      </c>
      <c r="M71" s="32"/>
      <c r="N71" s="36" t="s">
        <v>37</v>
      </c>
      <c r="O71" s="37" t="s">
        <v>39</v>
      </c>
      <c r="P71" s="38"/>
      <c r="Q71" s="37" t="s">
        <v>39</v>
      </c>
      <c r="R71" s="37" t="s">
        <v>39</v>
      </c>
      <c r="S71" s="32"/>
      <c r="T71" s="36" t="s">
        <v>37</v>
      </c>
      <c r="U71" s="37" t="s">
        <v>39</v>
      </c>
      <c r="V71" s="38"/>
      <c r="W71" s="37" t="s">
        <v>39</v>
      </c>
      <c r="X71" s="37" t="s">
        <v>39</v>
      </c>
    </row>
    <row r="72" spans="2:24" x14ac:dyDescent="0.25">
      <c r="B72" s="36" t="s">
        <v>27</v>
      </c>
      <c r="C72" s="42" t="s">
        <v>39</v>
      </c>
      <c r="D72" s="43"/>
      <c r="E72" s="42" t="s">
        <v>39</v>
      </c>
      <c r="F72" s="44" t="s">
        <v>39</v>
      </c>
      <c r="G72" s="32"/>
      <c r="H72" s="36" t="s">
        <v>27</v>
      </c>
      <c r="I72" s="42" t="s">
        <v>39</v>
      </c>
      <c r="J72" s="43"/>
      <c r="K72" s="42" t="s">
        <v>39</v>
      </c>
      <c r="L72" s="44" t="s">
        <v>39</v>
      </c>
      <c r="M72" s="32"/>
      <c r="N72" s="36" t="s">
        <v>27</v>
      </c>
      <c r="O72" s="42" t="s">
        <v>39</v>
      </c>
      <c r="P72" s="43"/>
      <c r="Q72" s="42" t="s">
        <v>39</v>
      </c>
      <c r="R72" s="44" t="s">
        <v>39</v>
      </c>
      <c r="S72" s="32"/>
      <c r="T72" s="36" t="s">
        <v>27</v>
      </c>
      <c r="U72" s="42" t="s">
        <v>39</v>
      </c>
      <c r="V72" s="43"/>
      <c r="W72" s="42" t="s">
        <v>39</v>
      </c>
      <c r="X72" s="44" t="s">
        <v>39</v>
      </c>
    </row>
    <row r="73" spans="2:24" x14ac:dyDescent="0.25">
      <c r="B73" s="48" t="s">
        <v>83</v>
      </c>
      <c r="C73" s="42" t="s">
        <v>39</v>
      </c>
      <c r="D73" s="43"/>
      <c r="E73" s="42" t="s">
        <v>39</v>
      </c>
      <c r="F73" s="44" t="s">
        <v>39</v>
      </c>
      <c r="G73" s="32"/>
      <c r="H73" s="48" t="s">
        <v>83</v>
      </c>
      <c r="I73" s="42" t="s">
        <v>39</v>
      </c>
      <c r="J73" s="43"/>
      <c r="K73" s="42" t="s">
        <v>39</v>
      </c>
      <c r="L73" s="44" t="s">
        <v>39</v>
      </c>
      <c r="M73" s="32"/>
      <c r="N73" s="48" t="s">
        <v>83</v>
      </c>
      <c r="O73" s="42" t="s">
        <v>39</v>
      </c>
      <c r="P73" s="43"/>
      <c r="Q73" s="42" t="s">
        <v>39</v>
      </c>
      <c r="R73" s="44" t="s">
        <v>39</v>
      </c>
      <c r="S73" s="32"/>
      <c r="T73" s="48" t="s">
        <v>83</v>
      </c>
      <c r="U73" s="42" t="s">
        <v>39</v>
      </c>
      <c r="V73" s="43"/>
      <c r="W73" s="42" t="s">
        <v>39</v>
      </c>
      <c r="X73" s="44" t="s">
        <v>39</v>
      </c>
    </row>
    <row r="74" spans="2:24" x14ac:dyDescent="0.25">
      <c r="B74" s="48" t="s">
        <v>24</v>
      </c>
      <c r="C74" s="42" t="s">
        <v>39</v>
      </c>
      <c r="D74" s="43"/>
      <c r="E74" s="42" t="s">
        <v>39</v>
      </c>
      <c r="F74" s="44" t="s">
        <v>39</v>
      </c>
      <c r="G74" s="32"/>
      <c r="H74" s="48" t="s">
        <v>24</v>
      </c>
      <c r="I74" s="42" t="s">
        <v>39</v>
      </c>
      <c r="J74" s="43"/>
      <c r="K74" s="42" t="s">
        <v>39</v>
      </c>
      <c r="L74" s="44" t="s">
        <v>39</v>
      </c>
      <c r="M74" s="32"/>
      <c r="N74" s="48" t="s">
        <v>24</v>
      </c>
      <c r="O74" s="42" t="s">
        <v>39</v>
      </c>
      <c r="P74" s="43"/>
      <c r="Q74" s="42" t="s">
        <v>39</v>
      </c>
      <c r="R74" s="44" t="s">
        <v>39</v>
      </c>
      <c r="S74" s="32"/>
      <c r="T74" s="48" t="s">
        <v>24</v>
      </c>
      <c r="U74" s="46">
        <v>0</v>
      </c>
      <c r="V74" s="46"/>
      <c r="W74" s="47">
        <v>0</v>
      </c>
      <c r="X74" s="44">
        <f t="shared" ref="X74:X89" si="8">U74*0.1+W74</f>
        <v>0</v>
      </c>
    </row>
    <row r="75" spans="2:24" x14ac:dyDescent="0.25">
      <c r="B75" s="49" t="s">
        <v>23</v>
      </c>
      <c r="C75" s="46">
        <v>5</v>
      </c>
      <c r="D75" s="46"/>
      <c r="E75" s="47">
        <v>7.29</v>
      </c>
      <c r="F75" s="44">
        <f t="shared" ref="F75:F79" si="9">C75*0.1+E75</f>
        <v>7.79</v>
      </c>
      <c r="G75" s="32"/>
      <c r="H75" s="49" t="s">
        <v>23</v>
      </c>
      <c r="I75" s="46">
        <v>0</v>
      </c>
      <c r="J75" s="46"/>
      <c r="K75" s="47">
        <v>0</v>
      </c>
      <c r="L75" s="44">
        <f t="shared" ref="L75:L78" si="10">I75*0.1+K75</f>
        <v>0</v>
      </c>
      <c r="M75" s="32"/>
      <c r="N75" s="49" t="s">
        <v>23</v>
      </c>
      <c r="O75" s="46">
        <v>0</v>
      </c>
      <c r="P75" s="46"/>
      <c r="Q75" s="47">
        <v>0</v>
      </c>
      <c r="R75" s="44">
        <f t="shared" ref="R75:R79" si="11">O75*0.1+Q75</f>
        <v>0</v>
      </c>
      <c r="S75" s="32"/>
      <c r="T75" s="49" t="s">
        <v>23</v>
      </c>
      <c r="U75" s="46">
        <v>2</v>
      </c>
      <c r="V75" s="46"/>
      <c r="W75" s="47">
        <v>2.2599999999999998</v>
      </c>
      <c r="X75" s="44">
        <f t="shared" si="8"/>
        <v>2.46</v>
      </c>
    </row>
    <row r="76" spans="2:24" x14ac:dyDescent="0.25">
      <c r="B76" s="49" t="s">
        <v>32</v>
      </c>
      <c r="C76" s="50">
        <v>6</v>
      </c>
      <c r="D76" s="50"/>
      <c r="E76" s="47">
        <v>6.21</v>
      </c>
      <c r="F76" s="44">
        <f t="shared" si="9"/>
        <v>6.8100000000000005</v>
      </c>
      <c r="G76" s="32"/>
      <c r="H76" s="49" t="s">
        <v>32</v>
      </c>
      <c r="I76" s="50">
        <v>0</v>
      </c>
      <c r="J76" s="50"/>
      <c r="K76" s="47">
        <v>0</v>
      </c>
      <c r="L76" s="44">
        <f t="shared" si="10"/>
        <v>0</v>
      </c>
      <c r="M76" s="32"/>
      <c r="N76" s="49" t="s">
        <v>32</v>
      </c>
      <c r="O76" s="50">
        <v>1</v>
      </c>
      <c r="P76" s="50"/>
      <c r="Q76" s="47">
        <v>1.64</v>
      </c>
      <c r="R76" s="44">
        <f t="shared" si="11"/>
        <v>1.74</v>
      </c>
      <c r="S76" s="32"/>
      <c r="T76" s="49" t="s">
        <v>32</v>
      </c>
      <c r="U76" s="50">
        <v>3</v>
      </c>
      <c r="V76" s="47">
        <v>2.4300000000000002</v>
      </c>
      <c r="W76" s="47">
        <v>4.0599999999999996</v>
      </c>
      <c r="X76" s="44">
        <v>4.26</v>
      </c>
    </row>
    <row r="77" spans="2:24" x14ac:dyDescent="0.25">
      <c r="B77" s="49" t="s">
        <v>25</v>
      </c>
      <c r="C77" s="50">
        <v>4</v>
      </c>
      <c r="D77" s="50"/>
      <c r="E77" s="47">
        <v>4.1900000000000004</v>
      </c>
      <c r="F77" s="44">
        <f t="shared" si="9"/>
        <v>4.5900000000000007</v>
      </c>
      <c r="G77" s="32"/>
      <c r="H77" s="49" t="s">
        <v>25</v>
      </c>
      <c r="I77" s="50">
        <v>0</v>
      </c>
      <c r="J77" s="50"/>
      <c r="K77" s="47">
        <v>0</v>
      </c>
      <c r="L77" s="44">
        <f t="shared" si="10"/>
        <v>0</v>
      </c>
      <c r="M77" s="32"/>
      <c r="N77" s="49" t="s">
        <v>25</v>
      </c>
      <c r="O77" s="50">
        <v>0</v>
      </c>
      <c r="P77" s="50"/>
      <c r="Q77" s="47">
        <v>0</v>
      </c>
      <c r="R77" s="44">
        <f t="shared" si="11"/>
        <v>0</v>
      </c>
      <c r="S77" s="32"/>
      <c r="T77" s="49" t="s">
        <v>25</v>
      </c>
      <c r="U77" s="50">
        <v>2</v>
      </c>
      <c r="V77" s="50"/>
      <c r="W77" s="47">
        <v>2.41</v>
      </c>
      <c r="X77" s="44">
        <f t="shared" si="8"/>
        <v>2.6100000000000003</v>
      </c>
    </row>
    <row r="78" spans="2:24" x14ac:dyDescent="0.25">
      <c r="B78" s="49" t="s">
        <v>20</v>
      </c>
      <c r="C78" s="46">
        <v>2</v>
      </c>
      <c r="D78" s="46"/>
      <c r="E78" s="47">
        <v>1.85</v>
      </c>
      <c r="F78" s="44">
        <f t="shared" si="9"/>
        <v>2.0500000000000003</v>
      </c>
      <c r="G78" s="32"/>
      <c r="H78" s="49" t="s">
        <v>20</v>
      </c>
      <c r="I78" s="46">
        <v>1</v>
      </c>
      <c r="J78" s="46">
        <v>1.25</v>
      </c>
      <c r="K78" s="47">
        <v>1.25</v>
      </c>
      <c r="L78" s="44">
        <f t="shared" si="10"/>
        <v>1.35</v>
      </c>
      <c r="M78" s="32"/>
      <c r="N78" s="49" t="s">
        <v>20</v>
      </c>
      <c r="O78" s="46">
        <v>0</v>
      </c>
      <c r="P78" s="46"/>
      <c r="Q78" s="47">
        <v>0</v>
      </c>
      <c r="R78" s="44">
        <f t="shared" si="11"/>
        <v>0</v>
      </c>
      <c r="S78" s="32"/>
      <c r="T78" s="49" t="s">
        <v>20</v>
      </c>
      <c r="U78" s="46">
        <v>2</v>
      </c>
      <c r="V78" s="46"/>
      <c r="W78" s="47">
        <v>2.4500000000000002</v>
      </c>
      <c r="X78" s="44">
        <f t="shared" si="8"/>
        <v>2.6500000000000004</v>
      </c>
    </row>
    <row r="79" spans="2:24" x14ac:dyDescent="0.25">
      <c r="B79" s="49" t="s">
        <v>29</v>
      </c>
      <c r="C79" s="46">
        <v>1</v>
      </c>
      <c r="D79" s="46"/>
      <c r="E79" s="47">
        <v>1.1399999999999999</v>
      </c>
      <c r="F79" s="44">
        <f t="shared" si="9"/>
        <v>1.24</v>
      </c>
      <c r="G79" s="32"/>
      <c r="H79" s="49" t="s">
        <v>29</v>
      </c>
      <c r="I79" s="42" t="s">
        <v>39</v>
      </c>
      <c r="J79" s="43"/>
      <c r="K79" s="42" t="s">
        <v>39</v>
      </c>
      <c r="L79" s="44" t="s">
        <v>39</v>
      </c>
      <c r="M79" s="32"/>
      <c r="N79" s="49" t="s">
        <v>29</v>
      </c>
      <c r="O79" s="46">
        <v>0</v>
      </c>
      <c r="P79" s="46"/>
      <c r="Q79" s="47">
        <v>0</v>
      </c>
      <c r="R79" s="44">
        <f t="shared" si="11"/>
        <v>0</v>
      </c>
      <c r="S79" s="32"/>
      <c r="T79" s="49" t="s">
        <v>29</v>
      </c>
      <c r="U79" s="42" t="s">
        <v>39</v>
      </c>
      <c r="V79" s="43"/>
      <c r="W79" s="42" t="s">
        <v>39</v>
      </c>
      <c r="X79" s="44" t="s">
        <v>39</v>
      </c>
    </row>
    <row r="80" spans="2:24" x14ac:dyDescent="0.25">
      <c r="B80" s="49" t="s">
        <v>26</v>
      </c>
      <c r="C80" s="46">
        <v>2</v>
      </c>
      <c r="D80" s="51"/>
      <c r="E80" s="47">
        <v>2.02</v>
      </c>
      <c r="F80" s="44">
        <f>C80*0.1+E80</f>
        <v>2.2200000000000002</v>
      </c>
      <c r="G80" s="32"/>
      <c r="H80" s="49" t="s">
        <v>26</v>
      </c>
      <c r="I80" s="42" t="s">
        <v>39</v>
      </c>
      <c r="J80" s="43"/>
      <c r="K80" s="42" t="s">
        <v>39</v>
      </c>
      <c r="L80" s="44" t="s">
        <v>39</v>
      </c>
      <c r="M80" s="32"/>
      <c r="N80" s="49" t="s">
        <v>26</v>
      </c>
      <c r="O80" s="46">
        <v>0</v>
      </c>
      <c r="P80" s="51"/>
      <c r="Q80" s="47">
        <v>0</v>
      </c>
      <c r="R80" s="44">
        <f>O80*0.1+Q80</f>
        <v>0</v>
      </c>
      <c r="S80" s="32"/>
      <c r="T80" s="49" t="s">
        <v>26</v>
      </c>
      <c r="U80" s="46">
        <v>0</v>
      </c>
      <c r="V80" s="51"/>
      <c r="W80" s="47">
        <v>0</v>
      </c>
      <c r="X80" s="44">
        <f t="shared" si="8"/>
        <v>0</v>
      </c>
    </row>
    <row r="81" spans="2:24" x14ac:dyDescent="0.25">
      <c r="B81" s="49" t="s">
        <v>21</v>
      </c>
      <c r="C81" s="50">
        <v>6</v>
      </c>
      <c r="D81" s="47">
        <v>4.5199999999999996</v>
      </c>
      <c r="E81" s="47">
        <v>10.23</v>
      </c>
      <c r="F81" s="44">
        <f>C81*0.1+E81</f>
        <v>10.83</v>
      </c>
      <c r="G81" s="32"/>
      <c r="H81" s="49" t="s">
        <v>21</v>
      </c>
      <c r="I81" s="50">
        <v>0</v>
      </c>
      <c r="J81" s="50"/>
      <c r="K81" s="47">
        <v>0</v>
      </c>
      <c r="L81" s="44">
        <f>I81*0.1+K81</f>
        <v>0</v>
      </c>
      <c r="M81" s="32"/>
      <c r="N81" s="49" t="s">
        <v>21</v>
      </c>
      <c r="O81" s="50">
        <v>0</v>
      </c>
      <c r="P81" s="50"/>
      <c r="Q81" s="47">
        <v>0</v>
      </c>
      <c r="R81" s="44">
        <f t="shared" ref="R81:R84" si="12">O81*0.1+Q81</f>
        <v>0</v>
      </c>
      <c r="S81" s="32"/>
      <c r="T81" s="49" t="s">
        <v>21</v>
      </c>
      <c r="U81" s="50">
        <v>2</v>
      </c>
      <c r="V81" s="50"/>
      <c r="W81" s="47">
        <v>2.62</v>
      </c>
      <c r="X81" s="44">
        <f t="shared" si="8"/>
        <v>2.8200000000000003</v>
      </c>
    </row>
    <row r="82" spans="2:24" x14ac:dyDescent="0.25">
      <c r="B82" s="49" t="s">
        <v>28</v>
      </c>
      <c r="C82" s="46">
        <v>7</v>
      </c>
      <c r="D82" s="46"/>
      <c r="E82" s="47">
        <v>10.06</v>
      </c>
      <c r="F82" s="44">
        <v>10.66</v>
      </c>
      <c r="G82" s="32"/>
      <c r="H82" s="49" t="s">
        <v>28</v>
      </c>
      <c r="I82" s="46">
        <v>0</v>
      </c>
      <c r="J82" s="46"/>
      <c r="K82" s="47">
        <v>0</v>
      </c>
      <c r="L82" s="44">
        <v>0</v>
      </c>
      <c r="M82" s="32"/>
      <c r="N82" s="49" t="s">
        <v>28</v>
      </c>
      <c r="O82" s="46">
        <v>0</v>
      </c>
      <c r="P82" s="46"/>
      <c r="Q82" s="47">
        <v>0</v>
      </c>
      <c r="R82" s="44">
        <f t="shared" si="12"/>
        <v>0</v>
      </c>
      <c r="S82" s="32"/>
      <c r="T82" s="49" t="s">
        <v>28</v>
      </c>
      <c r="U82" s="46">
        <v>2</v>
      </c>
      <c r="V82" s="46"/>
      <c r="W82" s="47">
        <v>3.18</v>
      </c>
      <c r="X82" s="44">
        <f t="shared" si="8"/>
        <v>3.3800000000000003</v>
      </c>
    </row>
    <row r="83" spans="2:24" x14ac:dyDescent="0.25">
      <c r="B83" s="49" t="s">
        <v>36</v>
      </c>
      <c r="C83" s="46">
        <v>3</v>
      </c>
      <c r="D83" s="46"/>
      <c r="E83" s="47">
        <v>3.43</v>
      </c>
      <c r="F83" s="44">
        <f t="shared" ref="F83:F88" si="13">C83*0.1+E83</f>
        <v>3.7300000000000004</v>
      </c>
      <c r="G83" s="32"/>
      <c r="H83" s="49" t="s">
        <v>36</v>
      </c>
      <c r="I83" s="46">
        <v>1</v>
      </c>
      <c r="J83" s="46"/>
      <c r="K83" s="47">
        <v>1.1299999999999999</v>
      </c>
      <c r="L83" s="44">
        <f t="shared" ref="L83:L88" si="14">I83*0.1+K83</f>
        <v>1.23</v>
      </c>
      <c r="M83" s="32"/>
      <c r="N83" s="49" t="s">
        <v>36</v>
      </c>
      <c r="O83" s="46">
        <v>1</v>
      </c>
      <c r="P83" s="46">
        <v>3.49</v>
      </c>
      <c r="Q83" s="47">
        <v>3.49</v>
      </c>
      <c r="R83" s="44">
        <f t="shared" si="12"/>
        <v>3.5900000000000003</v>
      </c>
      <c r="S83" s="32"/>
      <c r="T83" s="49" t="s">
        <v>36</v>
      </c>
      <c r="U83" s="46">
        <v>2</v>
      </c>
      <c r="V83" s="46"/>
      <c r="W83" s="47">
        <v>3.42</v>
      </c>
      <c r="X83" s="44">
        <f t="shared" si="8"/>
        <v>3.62</v>
      </c>
    </row>
    <row r="84" spans="2:24" x14ac:dyDescent="0.25">
      <c r="B84" s="49" t="s">
        <v>22</v>
      </c>
      <c r="C84" s="46">
        <v>4</v>
      </c>
      <c r="D84" s="46"/>
      <c r="E84" s="47">
        <v>5.42</v>
      </c>
      <c r="F84" s="44">
        <f t="shared" si="13"/>
        <v>5.82</v>
      </c>
      <c r="G84" s="32"/>
      <c r="H84" s="49" t="s">
        <v>22</v>
      </c>
      <c r="I84" s="46">
        <v>1</v>
      </c>
      <c r="J84" s="46"/>
      <c r="K84" s="47">
        <v>0.68</v>
      </c>
      <c r="L84" s="44">
        <f t="shared" si="14"/>
        <v>0.78</v>
      </c>
      <c r="M84" s="32"/>
      <c r="N84" s="49" t="s">
        <v>22</v>
      </c>
      <c r="O84" s="46">
        <v>2</v>
      </c>
      <c r="P84" s="46"/>
      <c r="Q84" s="47">
        <v>3.16</v>
      </c>
      <c r="R84" s="44">
        <f t="shared" si="12"/>
        <v>3.3600000000000003</v>
      </c>
      <c r="S84" s="32"/>
      <c r="T84" s="49" t="s">
        <v>22</v>
      </c>
      <c r="U84" s="46">
        <v>3</v>
      </c>
      <c r="V84" s="46">
        <v>2.58</v>
      </c>
      <c r="W84" s="47">
        <v>5.24</v>
      </c>
      <c r="X84" s="44">
        <f t="shared" si="8"/>
        <v>5.54</v>
      </c>
    </row>
    <row r="85" spans="2:24" x14ac:dyDescent="0.25">
      <c r="B85" s="49" t="s">
        <v>34</v>
      </c>
      <c r="C85" s="42" t="s">
        <v>39</v>
      </c>
      <c r="D85" s="43"/>
      <c r="E85" s="42" t="s">
        <v>39</v>
      </c>
      <c r="F85" s="44" t="s">
        <v>39</v>
      </c>
      <c r="G85" s="32"/>
      <c r="H85" s="49" t="s">
        <v>34</v>
      </c>
      <c r="I85" s="42" t="s">
        <v>39</v>
      </c>
      <c r="J85" s="43"/>
      <c r="K85" s="42" t="s">
        <v>39</v>
      </c>
      <c r="L85" s="44" t="s">
        <v>39</v>
      </c>
      <c r="M85" s="32"/>
      <c r="N85" s="49" t="s">
        <v>34</v>
      </c>
      <c r="O85" s="42" t="s">
        <v>39</v>
      </c>
      <c r="P85" s="43"/>
      <c r="Q85" s="42" t="s">
        <v>39</v>
      </c>
      <c r="R85" s="44" t="s">
        <v>39</v>
      </c>
      <c r="S85" s="32"/>
      <c r="T85" s="49" t="s">
        <v>34</v>
      </c>
      <c r="U85" s="42" t="s">
        <v>39</v>
      </c>
      <c r="V85" s="43"/>
      <c r="W85" s="42" t="s">
        <v>39</v>
      </c>
      <c r="X85" s="44" t="s">
        <v>39</v>
      </c>
    </row>
    <row r="86" spans="2:24" x14ac:dyDescent="0.25">
      <c r="B86" s="49" t="s">
        <v>35</v>
      </c>
      <c r="C86" s="53">
        <v>2</v>
      </c>
      <c r="D86" s="53"/>
      <c r="E86" s="47">
        <v>1.63</v>
      </c>
      <c r="F86" s="44">
        <f t="shared" si="13"/>
        <v>1.8299999999999998</v>
      </c>
      <c r="G86" s="32"/>
      <c r="H86" s="49" t="s">
        <v>35</v>
      </c>
      <c r="I86" s="53">
        <v>0</v>
      </c>
      <c r="J86" s="43"/>
      <c r="K86" s="47">
        <v>0</v>
      </c>
      <c r="L86" s="44">
        <f t="shared" si="14"/>
        <v>0</v>
      </c>
      <c r="M86" s="32"/>
      <c r="N86" s="49" t="s">
        <v>35</v>
      </c>
      <c r="O86" s="42" t="s">
        <v>39</v>
      </c>
      <c r="P86" s="43"/>
      <c r="Q86" s="42" t="s">
        <v>39</v>
      </c>
      <c r="R86" s="44" t="s">
        <v>39</v>
      </c>
      <c r="S86" s="32"/>
      <c r="T86" s="49" t="s">
        <v>35</v>
      </c>
      <c r="U86" s="42" t="s">
        <v>39</v>
      </c>
      <c r="V86" s="43"/>
      <c r="W86" s="42" t="s">
        <v>39</v>
      </c>
      <c r="X86" s="44" t="s">
        <v>39</v>
      </c>
    </row>
    <row r="87" spans="2:24" x14ac:dyDescent="0.25">
      <c r="B87" s="49" t="s">
        <v>33</v>
      </c>
      <c r="C87" s="53">
        <v>4</v>
      </c>
      <c r="D87" s="53"/>
      <c r="E87" s="47">
        <v>4.3499999999999996</v>
      </c>
      <c r="F87" s="44">
        <f t="shared" si="13"/>
        <v>4.75</v>
      </c>
      <c r="G87" s="32"/>
      <c r="H87" s="49" t="s">
        <v>33</v>
      </c>
      <c r="I87" s="42" t="s">
        <v>39</v>
      </c>
      <c r="J87" s="43"/>
      <c r="K87" s="42" t="s">
        <v>39</v>
      </c>
      <c r="L87" s="44" t="s">
        <v>39</v>
      </c>
      <c r="M87" s="32"/>
      <c r="N87" s="49" t="s">
        <v>33</v>
      </c>
      <c r="O87" s="53">
        <v>1</v>
      </c>
      <c r="P87" s="53">
        <v>2.4300000000000002</v>
      </c>
      <c r="Q87" s="47">
        <v>2.4300000000000002</v>
      </c>
      <c r="R87" s="44">
        <f>O87*0.1+Q87</f>
        <v>2.5300000000000002</v>
      </c>
      <c r="S87" s="32"/>
      <c r="T87" s="49" t="s">
        <v>33</v>
      </c>
      <c r="U87" s="42" t="s">
        <v>39</v>
      </c>
      <c r="V87" s="43"/>
      <c r="W87" s="42" t="s">
        <v>39</v>
      </c>
      <c r="X87" s="44" t="s">
        <v>39</v>
      </c>
    </row>
    <row r="88" spans="2:24" x14ac:dyDescent="0.25">
      <c r="B88" s="49" t="s">
        <v>19</v>
      </c>
      <c r="C88" s="50">
        <v>4</v>
      </c>
      <c r="D88" s="50"/>
      <c r="E88" s="47">
        <v>4.67</v>
      </c>
      <c r="F88" s="44">
        <f t="shared" si="13"/>
        <v>5.07</v>
      </c>
      <c r="G88" s="32"/>
      <c r="H88" s="49" t="s">
        <v>19</v>
      </c>
      <c r="I88" s="50">
        <v>0</v>
      </c>
      <c r="J88" s="50"/>
      <c r="K88" s="47">
        <v>0</v>
      </c>
      <c r="L88" s="44">
        <f t="shared" si="14"/>
        <v>0</v>
      </c>
      <c r="M88" s="32"/>
      <c r="N88" s="49" t="s">
        <v>19</v>
      </c>
      <c r="O88" s="50">
        <v>0</v>
      </c>
      <c r="P88" s="50"/>
      <c r="Q88" s="47">
        <v>0</v>
      </c>
      <c r="R88" s="44">
        <f>O88*0.1+Q88</f>
        <v>0</v>
      </c>
      <c r="S88" s="32"/>
      <c r="T88" s="49" t="s">
        <v>19</v>
      </c>
      <c r="U88" s="50">
        <v>2</v>
      </c>
      <c r="V88" s="50"/>
      <c r="W88" s="47">
        <v>2.65</v>
      </c>
      <c r="X88" s="44">
        <f t="shared" si="8"/>
        <v>2.85</v>
      </c>
    </row>
    <row r="89" spans="2:24" x14ac:dyDescent="0.25">
      <c r="B89" s="49" t="s">
        <v>252</v>
      </c>
      <c r="C89" s="50">
        <v>2</v>
      </c>
      <c r="D89" s="50"/>
      <c r="E89" s="47">
        <v>3.14</v>
      </c>
      <c r="F89" s="44">
        <f>C89*0.1+E89</f>
        <v>3.3400000000000003</v>
      </c>
      <c r="G89" s="32"/>
      <c r="H89" s="49" t="s">
        <v>252</v>
      </c>
      <c r="I89" s="42" t="s">
        <v>39</v>
      </c>
      <c r="J89" s="43"/>
      <c r="K89" s="42" t="s">
        <v>39</v>
      </c>
      <c r="L89" s="44" t="s">
        <v>39</v>
      </c>
      <c r="M89" s="32"/>
      <c r="N89" s="49" t="s">
        <v>252</v>
      </c>
      <c r="O89" s="42" t="s">
        <v>39</v>
      </c>
      <c r="P89" s="43"/>
      <c r="Q89" s="42" t="s">
        <v>39</v>
      </c>
      <c r="R89" s="44" t="s">
        <v>39</v>
      </c>
      <c r="S89" s="32"/>
      <c r="T89" s="49" t="s">
        <v>252</v>
      </c>
      <c r="U89" s="50">
        <v>0</v>
      </c>
      <c r="V89" s="50"/>
      <c r="W89" s="47">
        <v>0</v>
      </c>
      <c r="X89" s="44">
        <f t="shared" si="8"/>
        <v>0</v>
      </c>
    </row>
    <row r="90" spans="2:24" x14ac:dyDescent="0.25">
      <c r="B90" s="57" t="s">
        <v>30</v>
      </c>
      <c r="C90" s="42" t="s">
        <v>39</v>
      </c>
      <c r="D90" s="43"/>
      <c r="E90" s="42" t="s">
        <v>39</v>
      </c>
      <c r="F90" s="44" t="s">
        <v>39</v>
      </c>
      <c r="G90" s="32"/>
      <c r="H90" s="57" t="s">
        <v>30</v>
      </c>
      <c r="I90" s="42" t="s">
        <v>39</v>
      </c>
      <c r="J90" s="43"/>
      <c r="K90" s="42" t="s">
        <v>39</v>
      </c>
      <c r="L90" s="44" t="s">
        <v>39</v>
      </c>
      <c r="M90" s="32"/>
      <c r="N90" s="57" t="s">
        <v>30</v>
      </c>
      <c r="O90" s="42" t="s">
        <v>39</v>
      </c>
      <c r="P90" s="43"/>
      <c r="Q90" s="42" t="s">
        <v>39</v>
      </c>
      <c r="R90" s="44" t="s">
        <v>39</v>
      </c>
      <c r="S90" s="32"/>
      <c r="T90" s="57" t="s">
        <v>30</v>
      </c>
      <c r="U90" s="42" t="s">
        <v>39</v>
      </c>
      <c r="V90" s="43"/>
      <c r="W90" s="42" t="s">
        <v>39</v>
      </c>
      <c r="X90" s="44" t="s">
        <v>39</v>
      </c>
    </row>
    <row r="91" spans="2:24" x14ac:dyDescent="0.25">
      <c r="B91" s="61"/>
      <c r="C91" s="58"/>
      <c r="D91" s="58"/>
      <c r="E91" s="59"/>
      <c r="F91" s="44">
        <f>C91*0.1+E91</f>
        <v>0</v>
      </c>
      <c r="G91" s="32"/>
      <c r="H91" s="57"/>
      <c r="I91" s="58"/>
      <c r="J91" s="58"/>
      <c r="K91" s="59"/>
      <c r="L91" s="44">
        <f>I91*0.1+K91</f>
        <v>0</v>
      </c>
      <c r="M91" s="32"/>
      <c r="N91" s="57"/>
      <c r="O91" s="58"/>
      <c r="P91" s="58"/>
      <c r="Q91" s="59"/>
      <c r="R91" s="60">
        <v>0</v>
      </c>
      <c r="S91" s="32"/>
      <c r="T91" s="57"/>
      <c r="U91" s="53"/>
      <c r="V91" s="53"/>
      <c r="W91" s="72"/>
      <c r="X91" s="60">
        <v>0</v>
      </c>
    </row>
    <row r="92" spans="2:24" x14ac:dyDescent="0.25">
      <c r="B92" s="61"/>
      <c r="C92" s="53"/>
      <c r="D92" s="53"/>
      <c r="E92" s="72"/>
      <c r="F92" s="73">
        <f>C92*0.1+E92</f>
        <v>0</v>
      </c>
      <c r="G92" s="32"/>
      <c r="H92" s="61"/>
      <c r="I92" s="53"/>
      <c r="J92" s="53"/>
      <c r="K92" s="72"/>
      <c r="L92" s="73">
        <f>I92*0.1+K92</f>
        <v>0</v>
      </c>
      <c r="M92" s="32"/>
      <c r="N92" s="61"/>
      <c r="O92" s="53"/>
      <c r="P92" s="53"/>
      <c r="Q92" s="72"/>
      <c r="R92" s="60">
        <v>0</v>
      </c>
      <c r="S92" s="32"/>
      <c r="T92" s="61"/>
      <c r="U92" s="53"/>
      <c r="V92" s="53"/>
      <c r="W92" s="72"/>
      <c r="X92" s="60">
        <v>0</v>
      </c>
    </row>
    <row r="93" spans="2:24" ht="15.75" thickBot="1" x14ac:dyDescent="0.3">
      <c r="B93" s="62"/>
      <c r="C93" s="55"/>
      <c r="D93" s="55"/>
      <c r="E93" s="56"/>
      <c r="F93" s="63">
        <f>C93*0.1+E93</f>
        <v>0</v>
      </c>
      <c r="G93" s="32"/>
      <c r="H93" s="62"/>
      <c r="I93" s="55"/>
      <c r="J93" s="55"/>
      <c r="K93" s="56"/>
      <c r="L93" s="63">
        <f>I93*0.1+K93</f>
        <v>0</v>
      </c>
      <c r="M93" s="32"/>
      <c r="N93" s="62"/>
      <c r="O93" s="55"/>
      <c r="P93" s="55"/>
      <c r="Q93" s="56"/>
      <c r="R93" s="63">
        <f>O93*0.1+Q93</f>
        <v>0</v>
      </c>
      <c r="S93" s="32"/>
      <c r="T93" s="62"/>
      <c r="U93" s="55"/>
      <c r="V93" s="55"/>
      <c r="W93" s="56"/>
      <c r="X93" s="63">
        <f>U93*0.1+W93</f>
        <v>0</v>
      </c>
    </row>
    <row r="94" spans="2:24" x14ac:dyDescent="0.25">
      <c r="B94" s="64"/>
      <c r="C94" s="65">
        <f>SUM(C71:C93)</f>
        <v>52</v>
      </c>
      <c r="D94" s="65"/>
      <c r="E94" s="66">
        <f>SUM(E71:E93)</f>
        <v>65.63000000000001</v>
      </c>
      <c r="F94" s="66"/>
      <c r="G94" s="32"/>
      <c r="H94" s="64"/>
      <c r="I94" s="65">
        <f>SUM(I71:I93)</f>
        <v>3</v>
      </c>
      <c r="J94" s="65"/>
      <c r="K94" s="66">
        <f>SUM(K71:K93)</f>
        <v>3.06</v>
      </c>
      <c r="L94" s="66"/>
      <c r="M94" s="32"/>
      <c r="N94" s="64"/>
      <c r="O94" s="65">
        <f>SUM(O71:O93)</f>
        <v>5</v>
      </c>
      <c r="P94" s="65"/>
      <c r="Q94" s="66">
        <f>SUM(Q71:Q93)</f>
        <v>10.719999999999999</v>
      </c>
      <c r="R94" s="66"/>
      <c r="S94" s="32"/>
      <c r="T94" s="64"/>
      <c r="U94" s="65">
        <f>SUM(U71:U93)</f>
        <v>20</v>
      </c>
      <c r="V94" s="65"/>
      <c r="W94" s="66">
        <f>SUM(W71:W93)</f>
        <v>28.29</v>
      </c>
      <c r="X94" s="66"/>
    </row>
    <row r="95" spans="2:24" x14ac:dyDescent="0.25">
      <c r="B95" s="67" t="s">
        <v>84</v>
      </c>
      <c r="C95" s="68">
        <f>E94/C94</f>
        <v>1.2621153846153847</v>
      </c>
      <c r="D95" s="68"/>
      <c r="E95" s="66"/>
      <c r="F95" s="66"/>
      <c r="G95" s="32"/>
      <c r="H95" s="67" t="s">
        <v>84</v>
      </c>
      <c r="I95" s="68">
        <f>K94/I94</f>
        <v>1.02</v>
      </c>
      <c r="J95" s="68"/>
      <c r="K95" s="66"/>
      <c r="L95" s="66"/>
      <c r="M95" s="32"/>
      <c r="N95" s="67" t="s">
        <v>84</v>
      </c>
      <c r="O95" s="68">
        <f>Q94/O94</f>
        <v>2.1439999999999997</v>
      </c>
      <c r="P95" s="68"/>
      <c r="Q95" s="66"/>
      <c r="R95" s="66"/>
      <c r="S95" s="32"/>
      <c r="T95" s="67" t="s">
        <v>84</v>
      </c>
      <c r="U95" s="68">
        <f>W94/U94</f>
        <v>1.4144999999999999</v>
      </c>
      <c r="V95" s="68"/>
      <c r="W95" s="66"/>
      <c r="X95" s="66"/>
    </row>
    <row r="96" spans="2:24" x14ac:dyDescent="0.25">
      <c r="B96" s="67" t="s">
        <v>86</v>
      </c>
      <c r="C96" s="69"/>
      <c r="D96" s="69"/>
      <c r="E96" s="32"/>
      <c r="F96" s="32"/>
      <c r="G96" s="32"/>
      <c r="H96" s="67" t="s">
        <v>86</v>
      </c>
      <c r="I96" s="70"/>
      <c r="J96" s="69"/>
      <c r="K96" s="32"/>
      <c r="L96" s="32"/>
      <c r="M96" s="32"/>
      <c r="N96" s="67" t="s">
        <v>86</v>
      </c>
      <c r="O96" s="69"/>
      <c r="P96" s="69"/>
      <c r="Q96" s="32"/>
      <c r="R96" s="32"/>
      <c r="S96" s="32"/>
      <c r="T96" s="67" t="s">
        <v>86</v>
      </c>
      <c r="U96" s="69"/>
      <c r="V96" s="69"/>
      <c r="W96" s="32"/>
      <c r="X96" s="32"/>
    </row>
    <row r="97" spans="2:24" x14ac:dyDescent="0.25">
      <c r="B97" s="71" t="s">
        <v>89</v>
      </c>
      <c r="C97" s="70"/>
      <c r="D97" s="70"/>
      <c r="E97" s="32"/>
      <c r="F97" s="32"/>
      <c r="G97" s="32"/>
      <c r="H97" s="71" t="s">
        <v>89</v>
      </c>
      <c r="I97" s="70"/>
      <c r="J97" s="32"/>
      <c r="K97" s="32"/>
      <c r="L97" s="32"/>
      <c r="M97" s="32"/>
      <c r="N97" s="71" t="s">
        <v>89</v>
      </c>
      <c r="O97" s="70"/>
      <c r="Q97" s="32"/>
      <c r="R97" s="32"/>
      <c r="S97" s="32"/>
      <c r="T97" s="71" t="s">
        <v>89</v>
      </c>
      <c r="U97" s="70"/>
      <c r="W97" s="32"/>
      <c r="X97" s="32"/>
    </row>
    <row r="98" spans="2:24" x14ac:dyDescent="0.25">
      <c r="B98" s="67"/>
      <c r="C98" s="70"/>
      <c r="D98" s="70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2:24" ht="24.75" customHeight="1" x14ac:dyDescent="0.2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2:24" x14ac:dyDescent="0.25">
      <c r="B100" s="119" t="s">
        <v>77</v>
      </c>
      <c r="C100" s="119"/>
      <c r="D100" s="119"/>
      <c r="E100" s="119"/>
      <c r="F100" s="119"/>
      <c r="G100" s="32"/>
      <c r="H100" s="119" t="s">
        <v>93</v>
      </c>
      <c r="I100" s="119"/>
      <c r="J100" s="119"/>
      <c r="K100" s="119"/>
      <c r="L100" s="119"/>
      <c r="M100" s="32"/>
      <c r="N100" s="120"/>
      <c r="O100" s="120"/>
      <c r="P100" s="120"/>
      <c r="Q100" s="120"/>
      <c r="R100" s="120"/>
      <c r="S100" s="32"/>
      <c r="T100" s="120"/>
      <c r="U100" s="120"/>
      <c r="V100" s="120"/>
      <c r="W100" s="120"/>
      <c r="X100" s="120"/>
    </row>
    <row r="101" spans="2:24" x14ac:dyDescent="0.25">
      <c r="B101" s="121">
        <v>43365</v>
      </c>
      <c r="C101" s="121"/>
      <c r="D101" s="121"/>
      <c r="E101" s="121"/>
      <c r="F101" s="121"/>
      <c r="G101" s="32"/>
      <c r="H101" s="121">
        <v>43379</v>
      </c>
      <c r="I101" s="121"/>
      <c r="J101" s="121"/>
      <c r="K101" s="121"/>
      <c r="L101" s="121"/>
      <c r="M101" s="32"/>
      <c r="N101" s="121"/>
      <c r="O101" s="121"/>
      <c r="P101" s="121"/>
      <c r="Q101" s="121"/>
      <c r="R101" s="121"/>
      <c r="S101" s="32"/>
      <c r="T101" s="121"/>
      <c r="U101" s="121"/>
      <c r="V101" s="121"/>
      <c r="W101" s="121"/>
      <c r="X101" s="121"/>
    </row>
    <row r="102" spans="2:24" ht="4.5" customHeight="1" x14ac:dyDescent="0.25">
      <c r="B102" s="116"/>
      <c r="C102" s="116"/>
      <c r="D102" s="116"/>
      <c r="E102" s="116"/>
      <c r="F102" s="116"/>
      <c r="G102" s="32"/>
      <c r="H102" s="33"/>
      <c r="I102" s="33"/>
      <c r="J102" s="33"/>
      <c r="K102" s="33"/>
      <c r="L102" s="33"/>
      <c r="M102" s="32"/>
      <c r="N102" s="33"/>
      <c r="O102" s="33"/>
      <c r="P102" s="33"/>
      <c r="Q102" s="33"/>
      <c r="R102" s="33"/>
      <c r="S102" s="32"/>
      <c r="T102" s="33"/>
      <c r="U102" s="33"/>
      <c r="V102" s="33"/>
      <c r="W102" s="33"/>
      <c r="X102" s="33"/>
    </row>
    <row r="103" spans="2:24" ht="15.75" thickBot="1" x14ac:dyDescent="0.3">
      <c r="B103" s="34" t="s">
        <v>81</v>
      </c>
      <c r="C103" s="35" t="s">
        <v>64</v>
      </c>
      <c r="D103" s="35" t="s">
        <v>82</v>
      </c>
      <c r="E103" s="35" t="s">
        <v>16</v>
      </c>
      <c r="F103" s="34" t="s">
        <v>12</v>
      </c>
      <c r="H103" s="65" t="s">
        <v>81</v>
      </c>
      <c r="I103" s="35" t="s">
        <v>64</v>
      </c>
      <c r="J103" s="35" t="s">
        <v>82</v>
      </c>
      <c r="K103" s="35" t="s">
        <v>16</v>
      </c>
      <c r="L103" s="35" t="s">
        <v>12</v>
      </c>
      <c r="N103" s="65"/>
      <c r="O103" s="65"/>
      <c r="P103" s="65"/>
      <c r="Q103" s="65"/>
      <c r="R103" s="65"/>
      <c r="T103" s="65"/>
      <c r="U103" s="65"/>
      <c r="V103" s="65"/>
      <c r="W103" s="65"/>
      <c r="X103" s="65"/>
    </row>
    <row r="104" spans="2:24" x14ac:dyDescent="0.25">
      <c r="B104" s="36" t="s">
        <v>37</v>
      </c>
      <c r="C104" s="37" t="s">
        <v>39</v>
      </c>
      <c r="D104" s="38"/>
      <c r="E104" s="37" t="s">
        <v>39</v>
      </c>
      <c r="F104" s="37" t="s">
        <v>39</v>
      </c>
      <c r="H104" s="74" t="s">
        <v>116</v>
      </c>
      <c r="I104" s="37">
        <v>1</v>
      </c>
      <c r="J104" s="37"/>
      <c r="K104" s="39">
        <v>1.1599999999999999</v>
      </c>
      <c r="L104" s="44">
        <f>SUM(K104*1)</f>
        <v>1.1599999999999999</v>
      </c>
      <c r="N104" s="64"/>
      <c r="O104" s="65"/>
      <c r="P104" s="65"/>
      <c r="Q104" s="66"/>
      <c r="R104" s="66"/>
      <c r="T104" s="64"/>
      <c r="U104" s="65"/>
      <c r="V104" s="65"/>
      <c r="W104" s="66"/>
      <c r="X104" s="66"/>
    </row>
    <row r="105" spans="2:24" x14ac:dyDescent="0.25">
      <c r="B105" s="36" t="s">
        <v>27</v>
      </c>
      <c r="C105" s="42" t="s">
        <v>39</v>
      </c>
      <c r="D105" s="43"/>
      <c r="E105" s="42" t="s">
        <v>39</v>
      </c>
      <c r="F105" s="44" t="s">
        <v>39</v>
      </c>
      <c r="H105" s="48" t="s">
        <v>50</v>
      </c>
      <c r="I105" s="51">
        <v>0</v>
      </c>
      <c r="J105" s="51"/>
      <c r="K105" s="75">
        <v>0</v>
      </c>
      <c r="L105" s="44">
        <f t="shared" ref="L105:L111" si="15">SUM(K105*1)</f>
        <v>0</v>
      </c>
      <c r="N105" s="64"/>
      <c r="O105" s="65"/>
      <c r="P105" s="65"/>
      <c r="Q105" s="66"/>
      <c r="R105" s="66"/>
      <c r="T105" s="64"/>
      <c r="U105" s="65"/>
      <c r="V105" s="65"/>
      <c r="W105" s="66"/>
      <c r="X105" s="66"/>
    </row>
    <row r="106" spans="2:24" x14ac:dyDescent="0.25">
      <c r="B106" s="48" t="s">
        <v>83</v>
      </c>
      <c r="C106" s="42" t="s">
        <v>39</v>
      </c>
      <c r="D106" s="43"/>
      <c r="E106" s="42" t="s">
        <v>39</v>
      </c>
      <c r="F106" s="44" t="s">
        <v>39</v>
      </c>
      <c r="H106" s="48" t="s">
        <v>51</v>
      </c>
      <c r="I106" s="46">
        <v>2</v>
      </c>
      <c r="J106" s="46"/>
      <c r="K106" s="47">
        <v>2.06</v>
      </c>
      <c r="L106" s="44">
        <f t="shared" si="15"/>
        <v>2.06</v>
      </c>
      <c r="N106" s="64"/>
      <c r="O106" s="65"/>
      <c r="P106" s="65"/>
      <c r="Q106" s="66"/>
      <c r="R106" s="66"/>
      <c r="T106" s="64"/>
      <c r="U106" s="65"/>
      <c r="V106" s="65"/>
      <c r="W106" s="66"/>
      <c r="X106" s="66"/>
    </row>
    <row r="107" spans="2:24" x14ac:dyDescent="0.25">
      <c r="B107" s="48" t="s">
        <v>24</v>
      </c>
      <c r="C107" s="42" t="s">
        <v>39</v>
      </c>
      <c r="D107" s="43"/>
      <c r="E107" s="42" t="s">
        <v>39</v>
      </c>
      <c r="F107" s="44" t="s">
        <v>39</v>
      </c>
      <c r="H107" s="48" t="s">
        <v>52</v>
      </c>
      <c r="I107" s="50" t="s">
        <v>39</v>
      </c>
      <c r="J107" s="50"/>
      <c r="K107" s="50" t="s">
        <v>39</v>
      </c>
      <c r="L107" s="44" t="s">
        <v>39</v>
      </c>
      <c r="N107" s="64"/>
      <c r="O107" s="76"/>
      <c r="P107" s="76"/>
      <c r="Q107" s="66"/>
      <c r="R107" s="66"/>
      <c r="T107" s="64"/>
      <c r="U107" s="76"/>
      <c r="V107" s="76"/>
      <c r="W107" s="66"/>
      <c r="X107" s="66"/>
    </row>
    <row r="108" spans="2:24" x14ac:dyDescent="0.25">
      <c r="B108" s="49" t="s">
        <v>23</v>
      </c>
      <c r="C108" s="46">
        <v>0</v>
      </c>
      <c r="D108" s="46"/>
      <c r="E108" s="47">
        <v>0</v>
      </c>
      <c r="F108" s="44">
        <f t="shared" ref="F108:F122" si="16">C108*0.1+E108</f>
        <v>0</v>
      </c>
      <c r="H108" s="48" t="s">
        <v>33</v>
      </c>
      <c r="I108" s="46" t="s">
        <v>39</v>
      </c>
      <c r="J108" s="50"/>
      <c r="K108" s="50" t="s">
        <v>39</v>
      </c>
      <c r="L108" s="44" t="s">
        <v>39</v>
      </c>
      <c r="N108" s="64"/>
      <c r="O108" s="65"/>
      <c r="P108" s="76"/>
      <c r="Q108" s="66"/>
      <c r="R108" s="66"/>
      <c r="T108" s="64"/>
      <c r="U108" s="65"/>
      <c r="V108" s="76"/>
      <c r="W108" s="66"/>
      <c r="X108" s="66"/>
    </row>
    <row r="109" spans="2:24" x14ac:dyDescent="0.25">
      <c r="B109" s="49" t="s">
        <v>32</v>
      </c>
      <c r="C109" s="50">
        <v>2</v>
      </c>
      <c r="D109" s="50"/>
      <c r="E109" s="47">
        <v>1.92</v>
      </c>
      <c r="F109" s="44">
        <f t="shared" si="16"/>
        <v>2.12</v>
      </c>
      <c r="H109" s="48" t="s">
        <v>53</v>
      </c>
      <c r="I109" s="46">
        <v>3</v>
      </c>
      <c r="J109" s="46">
        <v>2.16</v>
      </c>
      <c r="K109" s="47">
        <v>4.07</v>
      </c>
      <c r="L109" s="44">
        <f t="shared" si="15"/>
        <v>4.07</v>
      </c>
      <c r="N109" s="64"/>
      <c r="O109" s="65"/>
      <c r="P109" s="65"/>
      <c r="Q109" s="66"/>
      <c r="R109" s="66"/>
      <c r="T109" s="64"/>
      <c r="U109" s="65"/>
      <c r="V109" s="65"/>
      <c r="W109" s="66"/>
      <c r="X109" s="66"/>
    </row>
    <row r="110" spans="2:24" x14ac:dyDescent="0.25">
      <c r="B110" s="49" t="s">
        <v>25</v>
      </c>
      <c r="C110" s="50">
        <v>1</v>
      </c>
      <c r="D110" s="50"/>
      <c r="E110" s="47">
        <v>1.34</v>
      </c>
      <c r="F110" s="44">
        <f t="shared" si="16"/>
        <v>1.4400000000000002</v>
      </c>
      <c r="H110" s="48" t="s">
        <v>55</v>
      </c>
      <c r="I110" s="46">
        <v>0</v>
      </c>
      <c r="J110" s="46"/>
      <c r="K110" s="47">
        <v>0</v>
      </c>
      <c r="L110" s="44">
        <f t="shared" si="15"/>
        <v>0</v>
      </c>
      <c r="N110" s="64"/>
      <c r="O110" s="65"/>
      <c r="P110" s="65"/>
      <c r="Q110" s="66"/>
      <c r="R110" s="66"/>
      <c r="T110" s="64"/>
      <c r="U110" s="65"/>
      <c r="V110" s="65"/>
      <c r="W110" s="66"/>
      <c r="X110" s="66"/>
    </row>
    <row r="111" spans="2:24" x14ac:dyDescent="0.25">
      <c r="B111" s="49" t="s">
        <v>20</v>
      </c>
      <c r="C111" s="46">
        <v>2</v>
      </c>
      <c r="D111" s="46"/>
      <c r="E111" s="47">
        <v>2.3199999999999998</v>
      </c>
      <c r="F111" s="44">
        <f t="shared" si="16"/>
        <v>2.52</v>
      </c>
      <c r="H111" s="48" t="s">
        <v>28</v>
      </c>
      <c r="I111" s="46">
        <v>1</v>
      </c>
      <c r="J111" s="46"/>
      <c r="K111" s="47">
        <v>0.82</v>
      </c>
      <c r="L111" s="44">
        <f t="shared" si="15"/>
        <v>0.82</v>
      </c>
      <c r="N111" s="64"/>
      <c r="O111" s="65"/>
      <c r="P111" s="65"/>
      <c r="Q111" s="66"/>
      <c r="R111" s="66"/>
      <c r="T111" s="64"/>
      <c r="U111" s="65"/>
      <c r="V111" s="65"/>
      <c r="W111" s="66"/>
      <c r="X111" s="66"/>
    </row>
    <row r="112" spans="2:24" x14ac:dyDescent="0.25">
      <c r="B112" s="49" t="s">
        <v>29</v>
      </c>
      <c r="C112" s="42" t="s">
        <v>39</v>
      </c>
      <c r="D112" s="43"/>
      <c r="E112" s="42" t="s">
        <v>39</v>
      </c>
      <c r="F112" s="44" t="s">
        <v>39</v>
      </c>
      <c r="H112" s="48"/>
      <c r="I112" s="46"/>
      <c r="J112" s="46"/>
      <c r="K112" s="47"/>
      <c r="L112" s="44">
        <f>I112*0.1+K112</f>
        <v>0</v>
      </c>
      <c r="N112" s="64"/>
      <c r="O112" s="65"/>
      <c r="P112" s="65"/>
      <c r="Q112" s="66"/>
      <c r="R112" s="66"/>
      <c r="T112" s="64"/>
      <c r="U112" s="65"/>
      <c r="V112" s="65"/>
      <c r="W112" s="66"/>
      <c r="X112" s="66"/>
    </row>
    <row r="113" spans="2:24" x14ac:dyDescent="0.25">
      <c r="B113" s="49" t="s">
        <v>26</v>
      </c>
      <c r="C113" s="46">
        <v>0</v>
      </c>
      <c r="D113" s="51"/>
      <c r="E113" s="47">
        <v>0</v>
      </c>
      <c r="F113" s="44">
        <f t="shared" si="16"/>
        <v>0</v>
      </c>
      <c r="H113" s="48"/>
      <c r="I113" s="46"/>
      <c r="J113" s="46"/>
      <c r="K113" s="47"/>
      <c r="L113" s="44">
        <v>0</v>
      </c>
      <c r="N113" s="64"/>
      <c r="O113" s="65"/>
      <c r="P113" s="65"/>
      <c r="Q113" s="66"/>
      <c r="R113" s="66"/>
      <c r="T113" s="64"/>
      <c r="U113" s="65"/>
      <c r="V113" s="65"/>
      <c r="W113" s="66"/>
      <c r="X113" s="66"/>
    </row>
    <row r="114" spans="2:24" x14ac:dyDescent="0.25">
      <c r="B114" s="49" t="s">
        <v>21</v>
      </c>
      <c r="C114" s="50">
        <v>3</v>
      </c>
      <c r="D114" s="50">
        <v>2.19</v>
      </c>
      <c r="E114" s="47">
        <v>3.92</v>
      </c>
      <c r="F114" s="44">
        <f t="shared" si="16"/>
        <v>4.22</v>
      </c>
      <c r="H114" s="48"/>
      <c r="I114" s="46"/>
      <c r="J114" s="51"/>
      <c r="K114" s="47"/>
      <c r="L114" s="44">
        <f>I114*0.1+K114</f>
        <v>0</v>
      </c>
      <c r="N114" s="64"/>
      <c r="O114" s="65"/>
      <c r="P114" s="77"/>
      <c r="Q114" s="66"/>
      <c r="R114" s="66"/>
      <c r="T114" s="64"/>
      <c r="U114" s="65"/>
      <c r="V114" s="77"/>
      <c r="W114" s="66"/>
      <c r="X114" s="66"/>
    </row>
    <row r="115" spans="2:24" x14ac:dyDescent="0.25">
      <c r="B115" s="49" t="s">
        <v>28</v>
      </c>
      <c r="C115" s="46">
        <v>2</v>
      </c>
      <c r="D115" s="46">
        <v>2.92</v>
      </c>
      <c r="E115" s="47">
        <v>3.69</v>
      </c>
      <c r="F115" s="44">
        <f t="shared" si="16"/>
        <v>3.89</v>
      </c>
      <c r="H115" s="48"/>
      <c r="I115" s="46"/>
      <c r="J115" s="46"/>
      <c r="K115" s="47"/>
      <c r="L115" s="44">
        <v>0</v>
      </c>
      <c r="N115" s="64"/>
      <c r="O115" s="65"/>
      <c r="P115" s="65"/>
      <c r="Q115" s="66"/>
      <c r="R115" s="66"/>
      <c r="T115" s="64"/>
      <c r="U115" s="65"/>
      <c r="V115" s="65"/>
      <c r="W115" s="66"/>
      <c r="X115" s="66"/>
    </row>
    <row r="116" spans="2:24" x14ac:dyDescent="0.25">
      <c r="B116" s="49" t="s">
        <v>36</v>
      </c>
      <c r="C116" s="46">
        <v>1</v>
      </c>
      <c r="D116" s="46"/>
      <c r="E116" s="47">
        <v>1.3</v>
      </c>
      <c r="F116" s="44">
        <f t="shared" si="16"/>
        <v>1.4000000000000001</v>
      </c>
      <c r="H116" s="79"/>
      <c r="I116" s="46"/>
      <c r="J116" s="46"/>
      <c r="K116" s="47"/>
      <c r="L116" s="44">
        <v>0</v>
      </c>
      <c r="N116" s="78"/>
      <c r="O116" s="65"/>
      <c r="P116" s="65"/>
      <c r="Q116" s="66"/>
      <c r="R116" s="66"/>
      <c r="T116" s="78"/>
      <c r="U116" s="65"/>
      <c r="V116" s="65"/>
      <c r="W116" s="66"/>
      <c r="X116" s="66"/>
    </row>
    <row r="117" spans="2:24" x14ac:dyDescent="0.25">
      <c r="B117" s="49" t="s">
        <v>22</v>
      </c>
      <c r="C117" s="46">
        <v>5</v>
      </c>
      <c r="D117" s="46">
        <v>2.4900000000000002</v>
      </c>
      <c r="E117" s="47">
        <v>7.01</v>
      </c>
      <c r="F117" s="44">
        <f t="shared" si="16"/>
        <v>7.51</v>
      </c>
      <c r="H117" s="48"/>
      <c r="I117" s="53"/>
      <c r="J117" s="53"/>
      <c r="K117" s="72"/>
      <c r="L117" s="44">
        <f>I117*0.1+K117</f>
        <v>0</v>
      </c>
      <c r="N117" s="64"/>
      <c r="O117" s="65"/>
      <c r="P117" s="65"/>
      <c r="Q117" s="66"/>
      <c r="R117" s="66"/>
      <c r="T117" s="64"/>
      <c r="U117" s="65"/>
      <c r="V117" s="65"/>
      <c r="W117" s="66"/>
      <c r="X117" s="66"/>
    </row>
    <row r="118" spans="2:24" x14ac:dyDescent="0.25">
      <c r="B118" s="49" t="s">
        <v>34</v>
      </c>
      <c r="C118" s="46">
        <v>0</v>
      </c>
      <c r="D118" s="46"/>
      <c r="E118" s="47">
        <v>0</v>
      </c>
      <c r="F118" s="44">
        <f t="shared" si="16"/>
        <v>0</v>
      </c>
      <c r="H118" s="48"/>
      <c r="I118" s="46"/>
      <c r="J118" s="53"/>
      <c r="K118" s="72"/>
      <c r="L118" s="44">
        <v>0</v>
      </c>
      <c r="N118" s="64"/>
      <c r="O118" s="65"/>
      <c r="P118" s="65"/>
      <c r="Q118" s="66"/>
      <c r="R118" s="66"/>
      <c r="T118" s="64"/>
      <c r="U118" s="65"/>
      <c r="V118" s="65"/>
      <c r="W118" s="66"/>
      <c r="X118" s="66"/>
    </row>
    <row r="119" spans="2:24" x14ac:dyDescent="0.25">
      <c r="B119" s="49" t="s">
        <v>35</v>
      </c>
      <c r="C119" s="42" t="s">
        <v>39</v>
      </c>
      <c r="D119" s="43"/>
      <c r="E119" s="42" t="s">
        <v>39</v>
      </c>
      <c r="F119" s="44" t="s">
        <v>39</v>
      </c>
      <c r="H119" s="48"/>
      <c r="I119" s="46"/>
      <c r="J119" s="53"/>
      <c r="K119" s="72"/>
      <c r="L119" s="44">
        <v>0</v>
      </c>
      <c r="N119" s="64"/>
      <c r="O119" s="65"/>
      <c r="P119" s="65"/>
      <c r="Q119" s="66"/>
      <c r="R119" s="66"/>
      <c r="T119" s="64"/>
      <c r="U119" s="65"/>
      <c r="V119" s="65"/>
      <c r="W119" s="66"/>
      <c r="X119" s="66"/>
    </row>
    <row r="120" spans="2:24" x14ac:dyDescent="0.25">
      <c r="B120" s="49" t="s">
        <v>33</v>
      </c>
      <c r="C120" s="42" t="s">
        <v>39</v>
      </c>
      <c r="D120" s="43"/>
      <c r="E120" s="42" t="s">
        <v>39</v>
      </c>
      <c r="F120" s="44" t="s">
        <v>39</v>
      </c>
      <c r="H120" s="48"/>
      <c r="I120" s="46"/>
      <c r="J120" s="53"/>
      <c r="K120" s="72"/>
      <c r="L120" s="44">
        <v>0</v>
      </c>
      <c r="N120" s="64"/>
      <c r="O120" s="65"/>
      <c r="P120" s="65"/>
      <c r="Q120" s="66"/>
      <c r="R120" s="66"/>
      <c r="T120" s="64"/>
      <c r="U120" s="65"/>
      <c r="V120" s="65"/>
      <c r="W120" s="66"/>
      <c r="X120" s="66"/>
    </row>
    <row r="121" spans="2:24" x14ac:dyDescent="0.25">
      <c r="B121" s="49" t="s">
        <v>19</v>
      </c>
      <c r="C121" s="42" t="s">
        <v>39</v>
      </c>
      <c r="D121" s="43"/>
      <c r="E121" s="42" t="s">
        <v>39</v>
      </c>
      <c r="F121" s="44" t="s">
        <v>39</v>
      </c>
      <c r="H121" s="61"/>
      <c r="I121" s="53"/>
      <c r="J121" s="53"/>
      <c r="K121" s="72"/>
      <c r="L121" s="44">
        <v>0</v>
      </c>
      <c r="N121" s="64"/>
      <c r="O121" s="65"/>
      <c r="P121" s="65"/>
      <c r="Q121" s="66"/>
      <c r="R121" s="66"/>
      <c r="T121" s="64"/>
      <c r="U121" s="65"/>
      <c r="V121" s="65"/>
      <c r="W121" s="66"/>
      <c r="X121" s="66"/>
    </row>
    <row r="122" spans="2:24" x14ac:dyDescent="0.25">
      <c r="B122" s="49" t="s">
        <v>252</v>
      </c>
      <c r="C122" s="50">
        <v>1</v>
      </c>
      <c r="D122" s="50"/>
      <c r="E122" s="47">
        <v>1.0900000000000001</v>
      </c>
      <c r="F122" s="44">
        <f t="shared" si="16"/>
        <v>1.1900000000000002</v>
      </c>
      <c r="H122" s="61"/>
      <c r="I122" s="53"/>
      <c r="J122" s="53"/>
      <c r="K122" s="72"/>
      <c r="L122" s="44">
        <v>0</v>
      </c>
      <c r="N122" s="64"/>
      <c r="O122" s="65"/>
      <c r="P122" s="65"/>
      <c r="Q122" s="66"/>
      <c r="R122" s="66"/>
      <c r="T122" s="64"/>
      <c r="U122" s="65"/>
      <c r="V122" s="65"/>
      <c r="W122" s="66"/>
      <c r="X122" s="66"/>
    </row>
    <row r="123" spans="2:24" ht="15.75" thickBot="1" x14ac:dyDescent="0.3">
      <c r="B123" s="57" t="s">
        <v>30</v>
      </c>
      <c r="C123" s="42" t="s">
        <v>39</v>
      </c>
      <c r="D123" s="43"/>
      <c r="E123" s="42" t="s">
        <v>39</v>
      </c>
      <c r="F123" s="44" t="s">
        <v>39</v>
      </c>
      <c r="H123" s="80"/>
      <c r="I123" s="81"/>
      <c r="J123" s="81"/>
      <c r="K123" s="82"/>
      <c r="L123" s="83">
        <f>I123*0.1+K123</f>
        <v>0</v>
      </c>
      <c r="N123" s="64"/>
      <c r="O123" s="65"/>
      <c r="P123" s="65"/>
      <c r="Q123" s="66"/>
      <c r="R123" s="66"/>
      <c r="T123" s="64"/>
      <c r="U123" s="65"/>
      <c r="V123" s="65"/>
      <c r="W123" s="66"/>
      <c r="X123" s="66"/>
    </row>
    <row r="124" spans="2:24" ht="15.75" thickTop="1" x14ac:dyDescent="0.25">
      <c r="B124" s="61"/>
      <c r="C124" s="53"/>
      <c r="D124" s="53"/>
      <c r="E124" s="72"/>
      <c r="F124" s="60">
        <v>0</v>
      </c>
      <c r="H124" s="64"/>
      <c r="I124" s="65">
        <f>SUM(I104:I123)</f>
        <v>7</v>
      </c>
      <c r="J124" s="65"/>
      <c r="K124" s="66">
        <f>SUM(K104:K123)</f>
        <v>8.11</v>
      </c>
      <c r="L124" s="66"/>
      <c r="N124" s="64"/>
      <c r="O124" s="65"/>
      <c r="P124" s="65"/>
      <c r="Q124" s="66"/>
      <c r="R124" s="66"/>
      <c r="T124" s="64"/>
      <c r="U124" s="65"/>
      <c r="V124" s="65"/>
      <c r="W124" s="66"/>
      <c r="X124" s="66"/>
    </row>
    <row r="125" spans="2:24" x14ac:dyDescent="0.25">
      <c r="B125" s="61"/>
      <c r="C125" s="53"/>
      <c r="D125" s="53"/>
      <c r="E125" s="72"/>
      <c r="F125" s="60">
        <v>0</v>
      </c>
      <c r="H125" s="67" t="s">
        <v>84</v>
      </c>
      <c r="I125" s="68">
        <f>K124/I124</f>
        <v>1.1585714285714286</v>
      </c>
      <c r="J125" s="68"/>
      <c r="K125" s="66"/>
      <c r="L125" s="66"/>
      <c r="N125" s="67"/>
      <c r="O125" s="68"/>
      <c r="P125" s="68"/>
      <c r="Q125" s="66"/>
      <c r="R125" s="66"/>
      <c r="T125" s="67"/>
      <c r="U125" s="68"/>
      <c r="V125" s="68"/>
      <c r="W125" s="66"/>
      <c r="X125" s="66"/>
    </row>
    <row r="126" spans="2:24" ht="15.75" thickBot="1" x14ac:dyDescent="0.3">
      <c r="B126" s="62"/>
      <c r="C126" s="55"/>
      <c r="D126" s="55"/>
      <c r="E126" s="56"/>
      <c r="F126" s="63">
        <f>C126*0.1+E126</f>
        <v>0</v>
      </c>
      <c r="H126" s="67" t="s">
        <v>86</v>
      </c>
      <c r="I126" s="77"/>
      <c r="J126" s="77"/>
      <c r="K126" s="66"/>
      <c r="L126" s="66"/>
      <c r="N126" s="67"/>
      <c r="O126" s="77"/>
      <c r="P126" s="77"/>
      <c r="Q126" s="66"/>
      <c r="R126" s="66"/>
      <c r="T126" s="67"/>
      <c r="U126" s="77"/>
      <c r="V126" s="77"/>
      <c r="W126" s="66"/>
      <c r="X126" s="66"/>
    </row>
    <row r="127" spans="2:24" x14ac:dyDescent="0.25">
      <c r="B127" s="64"/>
      <c r="C127" s="65">
        <f>SUM(C104:C126)</f>
        <v>17</v>
      </c>
      <c r="D127" s="65"/>
      <c r="E127" s="66">
        <f>SUM(E104:E126)</f>
        <v>22.59</v>
      </c>
      <c r="F127" s="66"/>
      <c r="G127" s="32"/>
      <c r="H127" s="71" t="s">
        <v>89</v>
      </c>
      <c r="I127" s="70"/>
      <c r="K127" s="32"/>
      <c r="L127" s="32"/>
      <c r="M127" s="32"/>
      <c r="N127" s="84"/>
      <c r="O127" s="68"/>
      <c r="P127" s="85"/>
      <c r="Q127" s="64"/>
      <c r="R127" s="64"/>
      <c r="S127" s="32"/>
      <c r="T127" s="71"/>
      <c r="U127" s="70"/>
      <c r="W127" s="32"/>
      <c r="X127" s="32"/>
    </row>
    <row r="128" spans="2:24" x14ac:dyDescent="0.25">
      <c r="B128" s="67" t="s">
        <v>84</v>
      </c>
      <c r="C128" s="68">
        <f>E127/C127</f>
        <v>1.3288235294117647</v>
      </c>
      <c r="D128" s="68"/>
      <c r="E128" s="66"/>
      <c r="F128" s="66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</row>
    <row r="129" spans="2:24" ht="24.75" customHeight="1" x14ac:dyDescent="0.25">
      <c r="B129" s="67" t="s">
        <v>86</v>
      </c>
      <c r="C129" s="69"/>
      <c r="D129" s="69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</row>
    <row r="130" spans="2:24" x14ac:dyDescent="0.25">
      <c r="B130" s="71" t="s">
        <v>89</v>
      </c>
      <c r="C130" s="70"/>
      <c r="D130" s="70"/>
      <c r="E130" s="32"/>
      <c r="F130" s="32"/>
    </row>
  </sheetData>
  <mergeCells count="32">
    <mergeCell ref="B1:F1"/>
    <mergeCell ref="H1:L1"/>
    <mergeCell ref="N1:R1"/>
    <mergeCell ref="T1:X1"/>
    <mergeCell ref="B2:F2"/>
    <mergeCell ref="H2:L2"/>
    <mergeCell ref="N2:R2"/>
    <mergeCell ref="T2:X2"/>
    <mergeCell ref="B35:F35"/>
    <mergeCell ref="H35:L35"/>
    <mergeCell ref="N35:R35"/>
    <mergeCell ref="T35:X35"/>
    <mergeCell ref="B36:F36"/>
    <mergeCell ref="H36:L36"/>
    <mergeCell ref="N36:R36"/>
    <mergeCell ref="T36:X36"/>
    <mergeCell ref="B67:F67"/>
    <mergeCell ref="H67:L67"/>
    <mergeCell ref="N67:R67"/>
    <mergeCell ref="T67:X67"/>
    <mergeCell ref="B68:F68"/>
    <mergeCell ref="H68:L68"/>
    <mergeCell ref="N68:R68"/>
    <mergeCell ref="T68:X68"/>
    <mergeCell ref="B100:F100"/>
    <mergeCell ref="H100:L100"/>
    <mergeCell ref="N100:R100"/>
    <mergeCell ref="T100:X100"/>
    <mergeCell ref="B101:F101"/>
    <mergeCell ref="H101:L101"/>
    <mergeCell ref="N101:R101"/>
    <mergeCell ref="T101:X10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G34"/>
  <sheetViews>
    <sheetView tabSelected="1" workbookViewId="0">
      <selection activeCell="C5" sqref="C5"/>
    </sheetView>
  </sheetViews>
  <sheetFormatPr defaultRowHeight="15" x14ac:dyDescent="0.25"/>
  <cols>
    <col min="1" max="1" width="2.5703125" customWidth="1"/>
    <col min="2" max="2" width="37.7109375" customWidth="1"/>
    <col min="3" max="3" width="22.7109375" customWidth="1"/>
    <col min="4" max="4" width="10.42578125" customWidth="1"/>
    <col min="5" max="5" width="17.7109375" customWidth="1"/>
    <col min="6" max="6" width="14.5703125" customWidth="1"/>
    <col min="7" max="7" width="13" customWidth="1"/>
    <col min="257" max="257" width="2.5703125" customWidth="1"/>
    <col min="258" max="258" width="37.7109375" customWidth="1"/>
    <col min="259" max="259" width="22.7109375" customWidth="1"/>
    <col min="260" max="260" width="10.42578125" customWidth="1"/>
    <col min="261" max="261" width="17.7109375" customWidth="1"/>
    <col min="262" max="262" width="14.5703125" customWidth="1"/>
    <col min="513" max="513" width="2.5703125" customWidth="1"/>
    <col min="514" max="514" width="37.7109375" customWidth="1"/>
    <col min="515" max="515" width="22.7109375" customWidth="1"/>
    <col min="516" max="516" width="10.42578125" customWidth="1"/>
    <col min="517" max="517" width="17.7109375" customWidth="1"/>
    <col min="518" max="518" width="14.5703125" customWidth="1"/>
    <col min="769" max="769" width="2.5703125" customWidth="1"/>
    <col min="770" max="770" width="37.7109375" customWidth="1"/>
    <col min="771" max="771" width="22.7109375" customWidth="1"/>
    <col min="772" max="772" width="10.42578125" customWidth="1"/>
    <col min="773" max="773" width="17.7109375" customWidth="1"/>
    <col min="774" max="774" width="14.5703125" customWidth="1"/>
    <col min="1025" max="1025" width="2.5703125" customWidth="1"/>
    <col min="1026" max="1026" width="37.7109375" customWidth="1"/>
    <col min="1027" max="1027" width="22.7109375" customWidth="1"/>
    <col min="1028" max="1028" width="10.42578125" customWidth="1"/>
    <col min="1029" max="1029" width="17.7109375" customWidth="1"/>
    <col min="1030" max="1030" width="14.5703125" customWidth="1"/>
    <col min="1281" max="1281" width="2.5703125" customWidth="1"/>
    <col min="1282" max="1282" width="37.7109375" customWidth="1"/>
    <col min="1283" max="1283" width="22.7109375" customWidth="1"/>
    <col min="1284" max="1284" width="10.42578125" customWidth="1"/>
    <col min="1285" max="1285" width="17.7109375" customWidth="1"/>
    <col min="1286" max="1286" width="14.5703125" customWidth="1"/>
    <col min="1537" max="1537" width="2.5703125" customWidth="1"/>
    <col min="1538" max="1538" width="37.7109375" customWidth="1"/>
    <col min="1539" max="1539" width="22.7109375" customWidth="1"/>
    <col min="1540" max="1540" width="10.42578125" customWidth="1"/>
    <col min="1541" max="1541" width="17.7109375" customWidth="1"/>
    <col min="1542" max="1542" width="14.5703125" customWidth="1"/>
    <col min="1793" max="1793" width="2.5703125" customWidth="1"/>
    <col min="1794" max="1794" width="37.7109375" customWidth="1"/>
    <col min="1795" max="1795" width="22.7109375" customWidth="1"/>
    <col min="1796" max="1796" width="10.42578125" customWidth="1"/>
    <col min="1797" max="1797" width="17.7109375" customWidth="1"/>
    <col min="1798" max="1798" width="14.5703125" customWidth="1"/>
    <col min="2049" max="2049" width="2.5703125" customWidth="1"/>
    <col min="2050" max="2050" width="37.7109375" customWidth="1"/>
    <col min="2051" max="2051" width="22.7109375" customWidth="1"/>
    <col min="2052" max="2052" width="10.42578125" customWidth="1"/>
    <col min="2053" max="2053" width="17.7109375" customWidth="1"/>
    <col min="2054" max="2054" width="14.5703125" customWidth="1"/>
    <col min="2305" max="2305" width="2.5703125" customWidth="1"/>
    <col min="2306" max="2306" width="37.7109375" customWidth="1"/>
    <col min="2307" max="2307" width="22.7109375" customWidth="1"/>
    <col min="2308" max="2308" width="10.42578125" customWidth="1"/>
    <col min="2309" max="2309" width="17.7109375" customWidth="1"/>
    <col min="2310" max="2310" width="14.5703125" customWidth="1"/>
    <col min="2561" max="2561" width="2.5703125" customWidth="1"/>
    <col min="2562" max="2562" width="37.7109375" customWidth="1"/>
    <col min="2563" max="2563" width="22.7109375" customWidth="1"/>
    <col min="2564" max="2564" width="10.42578125" customWidth="1"/>
    <col min="2565" max="2565" width="17.7109375" customWidth="1"/>
    <col min="2566" max="2566" width="14.5703125" customWidth="1"/>
    <col min="2817" max="2817" width="2.5703125" customWidth="1"/>
    <col min="2818" max="2818" width="37.7109375" customWidth="1"/>
    <col min="2819" max="2819" width="22.7109375" customWidth="1"/>
    <col min="2820" max="2820" width="10.42578125" customWidth="1"/>
    <col min="2821" max="2821" width="17.7109375" customWidth="1"/>
    <col min="2822" max="2822" width="14.5703125" customWidth="1"/>
    <col min="3073" max="3073" width="2.5703125" customWidth="1"/>
    <col min="3074" max="3074" width="37.7109375" customWidth="1"/>
    <col min="3075" max="3075" width="22.7109375" customWidth="1"/>
    <col min="3076" max="3076" width="10.42578125" customWidth="1"/>
    <col min="3077" max="3077" width="17.7109375" customWidth="1"/>
    <col min="3078" max="3078" width="14.5703125" customWidth="1"/>
    <col min="3329" max="3329" width="2.5703125" customWidth="1"/>
    <col min="3330" max="3330" width="37.7109375" customWidth="1"/>
    <col min="3331" max="3331" width="22.7109375" customWidth="1"/>
    <col min="3332" max="3332" width="10.42578125" customWidth="1"/>
    <col min="3333" max="3333" width="17.7109375" customWidth="1"/>
    <col min="3334" max="3334" width="14.5703125" customWidth="1"/>
    <col min="3585" max="3585" width="2.5703125" customWidth="1"/>
    <col min="3586" max="3586" width="37.7109375" customWidth="1"/>
    <col min="3587" max="3587" width="22.7109375" customWidth="1"/>
    <col min="3588" max="3588" width="10.42578125" customWidth="1"/>
    <col min="3589" max="3589" width="17.7109375" customWidth="1"/>
    <col min="3590" max="3590" width="14.5703125" customWidth="1"/>
    <col min="3841" max="3841" width="2.5703125" customWidth="1"/>
    <col min="3842" max="3842" width="37.7109375" customWidth="1"/>
    <col min="3843" max="3843" width="22.7109375" customWidth="1"/>
    <col min="3844" max="3844" width="10.42578125" customWidth="1"/>
    <col min="3845" max="3845" width="17.7109375" customWidth="1"/>
    <col min="3846" max="3846" width="14.5703125" customWidth="1"/>
    <col min="4097" max="4097" width="2.5703125" customWidth="1"/>
    <col min="4098" max="4098" width="37.7109375" customWidth="1"/>
    <col min="4099" max="4099" width="22.7109375" customWidth="1"/>
    <col min="4100" max="4100" width="10.42578125" customWidth="1"/>
    <col min="4101" max="4101" width="17.7109375" customWidth="1"/>
    <col min="4102" max="4102" width="14.5703125" customWidth="1"/>
    <col min="4353" max="4353" width="2.5703125" customWidth="1"/>
    <col min="4354" max="4354" width="37.7109375" customWidth="1"/>
    <col min="4355" max="4355" width="22.7109375" customWidth="1"/>
    <col min="4356" max="4356" width="10.42578125" customWidth="1"/>
    <col min="4357" max="4357" width="17.7109375" customWidth="1"/>
    <col min="4358" max="4358" width="14.5703125" customWidth="1"/>
    <col min="4609" max="4609" width="2.5703125" customWidth="1"/>
    <col min="4610" max="4610" width="37.7109375" customWidth="1"/>
    <col min="4611" max="4611" width="22.7109375" customWidth="1"/>
    <col min="4612" max="4612" width="10.42578125" customWidth="1"/>
    <col min="4613" max="4613" width="17.7109375" customWidth="1"/>
    <col min="4614" max="4614" width="14.5703125" customWidth="1"/>
    <col min="4865" max="4865" width="2.5703125" customWidth="1"/>
    <col min="4866" max="4866" width="37.7109375" customWidth="1"/>
    <col min="4867" max="4867" width="22.7109375" customWidth="1"/>
    <col min="4868" max="4868" width="10.42578125" customWidth="1"/>
    <col min="4869" max="4869" width="17.7109375" customWidth="1"/>
    <col min="4870" max="4870" width="14.5703125" customWidth="1"/>
    <col min="5121" max="5121" width="2.5703125" customWidth="1"/>
    <col min="5122" max="5122" width="37.7109375" customWidth="1"/>
    <col min="5123" max="5123" width="22.7109375" customWidth="1"/>
    <col min="5124" max="5124" width="10.42578125" customWidth="1"/>
    <col min="5125" max="5125" width="17.7109375" customWidth="1"/>
    <col min="5126" max="5126" width="14.5703125" customWidth="1"/>
    <col min="5377" max="5377" width="2.5703125" customWidth="1"/>
    <col min="5378" max="5378" width="37.7109375" customWidth="1"/>
    <col min="5379" max="5379" width="22.7109375" customWidth="1"/>
    <col min="5380" max="5380" width="10.42578125" customWidth="1"/>
    <col min="5381" max="5381" width="17.7109375" customWidth="1"/>
    <col min="5382" max="5382" width="14.5703125" customWidth="1"/>
    <col min="5633" max="5633" width="2.5703125" customWidth="1"/>
    <col min="5634" max="5634" width="37.7109375" customWidth="1"/>
    <col min="5635" max="5635" width="22.7109375" customWidth="1"/>
    <col min="5636" max="5636" width="10.42578125" customWidth="1"/>
    <col min="5637" max="5637" width="17.7109375" customWidth="1"/>
    <col min="5638" max="5638" width="14.5703125" customWidth="1"/>
    <col min="5889" max="5889" width="2.5703125" customWidth="1"/>
    <col min="5890" max="5890" width="37.7109375" customWidth="1"/>
    <col min="5891" max="5891" width="22.7109375" customWidth="1"/>
    <col min="5892" max="5892" width="10.42578125" customWidth="1"/>
    <col min="5893" max="5893" width="17.7109375" customWidth="1"/>
    <col min="5894" max="5894" width="14.5703125" customWidth="1"/>
    <col min="6145" max="6145" width="2.5703125" customWidth="1"/>
    <col min="6146" max="6146" width="37.7109375" customWidth="1"/>
    <col min="6147" max="6147" width="22.7109375" customWidth="1"/>
    <col min="6148" max="6148" width="10.42578125" customWidth="1"/>
    <col min="6149" max="6149" width="17.7109375" customWidth="1"/>
    <col min="6150" max="6150" width="14.5703125" customWidth="1"/>
    <col min="6401" max="6401" width="2.5703125" customWidth="1"/>
    <col min="6402" max="6402" width="37.7109375" customWidth="1"/>
    <col min="6403" max="6403" width="22.7109375" customWidth="1"/>
    <col min="6404" max="6404" width="10.42578125" customWidth="1"/>
    <col min="6405" max="6405" width="17.7109375" customWidth="1"/>
    <col min="6406" max="6406" width="14.5703125" customWidth="1"/>
    <col min="6657" max="6657" width="2.5703125" customWidth="1"/>
    <col min="6658" max="6658" width="37.7109375" customWidth="1"/>
    <col min="6659" max="6659" width="22.7109375" customWidth="1"/>
    <col min="6660" max="6660" width="10.42578125" customWidth="1"/>
    <col min="6661" max="6661" width="17.7109375" customWidth="1"/>
    <col min="6662" max="6662" width="14.5703125" customWidth="1"/>
    <col min="6913" max="6913" width="2.5703125" customWidth="1"/>
    <col min="6914" max="6914" width="37.7109375" customWidth="1"/>
    <col min="6915" max="6915" width="22.7109375" customWidth="1"/>
    <col min="6916" max="6916" width="10.42578125" customWidth="1"/>
    <col min="6917" max="6917" width="17.7109375" customWidth="1"/>
    <col min="6918" max="6918" width="14.5703125" customWidth="1"/>
    <col min="7169" max="7169" width="2.5703125" customWidth="1"/>
    <col min="7170" max="7170" width="37.7109375" customWidth="1"/>
    <col min="7171" max="7171" width="22.7109375" customWidth="1"/>
    <col min="7172" max="7172" width="10.42578125" customWidth="1"/>
    <col min="7173" max="7173" width="17.7109375" customWidth="1"/>
    <col min="7174" max="7174" width="14.5703125" customWidth="1"/>
    <col min="7425" max="7425" width="2.5703125" customWidth="1"/>
    <col min="7426" max="7426" width="37.7109375" customWidth="1"/>
    <col min="7427" max="7427" width="22.7109375" customWidth="1"/>
    <col min="7428" max="7428" width="10.42578125" customWidth="1"/>
    <col min="7429" max="7429" width="17.7109375" customWidth="1"/>
    <col min="7430" max="7430" width="14.5703125" customWidth="1"/>
    <col min="7681" max="7681" width="2.5703125" customWidth="1"/>
    <col min="7682" max="7682" width="37.7109375" customWidth="1"/>
    <col min="7683" max="7683" width="22.7109375" customWidth="1"/>
    <col min="7684" max="7684" width="10.42578125" customWidth="1"/>
    <col min="7685" max="7685" width="17.7109375" customWidth="1"/>
    <col min="7686" max="7686" width="14.5703125" customWidth="1"/>
    <col min="7937" max="7937" width="2.5703125" customWidth="1"/>
    <col min="7938" max="7938" width="37.7109375" customWidth="1"/>
    <col min="7939" max="7939" width="22.7109375" customWidth="1"/>
    <col min="7940" max="7940" width="10.42578125" customWidth="1"/>
    <col min="7941" max="7941" width="17.7109375" customWidth="1"/>
    <col min="7942" max="7942" width="14.5703125" customWidth="1"/>
    <col min="8193" max="8193" width="2.5703125" customWidth="1"/>
    <col min="8194" max="8194" width="37.7109375" customWidth="1"/>
    <col min="8195" max="8195" width="22.7109375" customWidth="1"/>
    <col min="8196" max="8196" width="10.42578125" customWidth="1"/>
    <col min="8197" max="8197" width="17.7109375" customWidth="1"/>
    <col min="8198" max="8198" width="14.5703125" customWidth="1"/>
    <col min="8449" max="8449" width="2.5703125" customWidth="1"/>
    <col min="8450" max="8450" width="37.7109375" customWidth="1"/>
    <col min="8451" max="8451" width="22.7109375" customWidth="1"/>
    <col min="8452" max="8452" width="10.42578125" customWidth="1"/>
    <col min="8453" max="8453" width="17.7109375" customWidth="1"/>
    <col min="8454" max="8454" width="14.5703125" customWidth="1"/>
    <col min="8705" max="8705" width="2.5703125" customWidth="1"/>
    <col min="8706" max="8706" width="37.7109375" customWidth="1"/>
    <col min="8707" max="8707" width="22.7109375" customWidth="1"/>
    <col min="8708" max="8708" width="10.42578125" customWidth="1"/>
    <col min="8709" max="8709" width="17.7109375" customWidth="1"/>
    <col min="8710" max="8710" width="14.5703125" customWidth="1"/>
    <col min="8961" max="8961" width="2.5703125" customWidth="1"/>
    <col min="8962" max="8962" width="37.7109375" customWidth="1"/>
    <col min="8963" max="8963" width="22.7109375" customWidth="1"/>
    <col min="8964" max="8964" width="10.42578125" customWidth="1"/>
    <col min="8965" max="8965" width="17.7109375" customWidth="1"/>
    <col min="8966" max="8966" width="14.5703125" customWidth="1"/>
    <col min="9217" max="9217" width="2.5703125" customWidth="1"/>
    <col min="9218" max="9218" width="37.7109375" customWidth="1"/>
    <col min="9219" max="9219" width="22.7109375" customWidth="1"/>
    <col min="9220" max="9220" width="10.42578125" customWidth="1"/>
    <col min="9221" max="9221" width="17.7109375" customWidth="1"/>
    <col min="9222" max="9222" width="14.5703125" customWidth="1"/>
    <col min="9473" max="9473" width="2.5703125" customWidth="1"/>
    <col min="9474" max="9474" width="37.7109375" customWidth="1"/>
    <col min="9475" max="9475" width="22.7109375" customWidth="1"/>
    <col min="9476" max="9476" width="10.42578125" customWidth="1"/>
    <col min="9477" max="9477" width="17.7109375" customWidth="1"/>
    <col min="9478" max="9478" width="14.5703125" customWidth="1"/>
    <col min="9729" max="9729" width="2.5703125" customWidth="1"/>
    <col min="9730" max="9730" width="37.7109375" customWidth="1"/>
    <col min="9731" max="9731" width="22.7109375" customWidth="1"/>
    <col min="9732" max="9732" width="10.42578125" customWidth="1"/>
    <col min="9733" max="9733" width="17.7109375" customWidth="1"/>
    <col min="9734" max="9734" width="14.5703125" customWidth="1"/>
    <col min="9985" max="9985" width="2.5703125" customWidth="1"/>
    <col min="9986" max="9986" width="37.7109375" customWidth="1"/>
    <col min="9987" max="9987" width="22.7109375" customWidth="1"/>
    <col min="9988" max="9988" width="10.42578125" customWidth="1"/>
    <col min="9989" max="9989" width="17.7109375" customWidth="1"/>
    <col min="9990" max="9990" width="14.5703125" customWidth="1"/>
    <col min="10241" max="10241" width="2.5703125" customWidth="1"/>
    <col min="10242" max="10242" width="37.7109375" customWidth="1"/>
    <col min="10243" max="10243" width="22.7109375" customWidth="1"/>
    <col min="10244" max="10244" width="10.42578125" customWidth="1"/>
    <col min="10245" max="10245" width="17.7109375" customWidth="1"/>
    <col min="10246" max="10246" width="14.5703125" customWidth="1"/>
    <col min="10497" max="10497" width="2.5703125" customWidth="1"/>
    <col min="10498" max="10498" width="37.7109375" customWidth="1"/>
    <col min="10499" max="10499" width="22.7109375" customWidth="1"/>
    <col min="10500" max="10500" width="10.42578125" customWidth="1"/>
    <col min="10501" max="10501" width="17.7109375" customWidth="1"/>
    <col min="10502" max="10502" width="14.5703125" customWidth="1"/>
    <col min="10753" max="10753" width="2.5703125" customWidth="1"/>
    <col min="10754" max="10754" width="37.7109375" customWidth="1"/>
    <col min="10755" max="10755" width="22.7109375" customWidth="1"/>
    <col min="10756" max="10756" width="10.42578125" customWidth="1"/>
    <col min="10757" max="10757" width="17.7109375" customWidth="1"/>
    <col min="10758" max="10758" width="14.5703125" customWidth="1"/>
    <col min="11009" max="11009" width="2.5703125" customWidth="1"/>
    <col min="11010" max="11010" width="37.7109375" customWidth="1"/>
    <col min="11011" max="11011" width="22.7109375" customWidth="1"/>
    <col min="11012" max="11012" width="10.42578125" customWidth="1"/>
    <col min="11013" max="11013" width="17.7109375" customWidth="1"/>
    <col min="11014" max="11014" width="14.5703125" customWidth="1"/>
    <col min="11265" max="11265" width="2.5703125" customWidth="1"/>
    <col min="11266" max="11266" width="37.7109375" customWidth="1"/>
    <col min="11267" max="11267" width="22.7109375" customWidth="1"/>
    <col min="11268" max="11268" width="10.42578125" customWidth="1"/>
    <col min="11269" max="11269" width="17.7109375" customWidth="1"/>
    <col min="11270" max="11270" width="14.5703125" customWidth="1"/>
    <col min="11521" max="11521" width="2.5703125" customWidth="1"/>
    <col min="11522" max="11522" width="37.7109375" customWidth="1"/>
    <col min="11523" max="11523" width="22.7109375" customWidth="1"/>
    <col min="11524" max="11524" width="10.42578125" customWidth="1"/>
    <col min="11525" max="11525" width="17.7109375" customWidth="1"/>
    <col min="11526" max="11526" width="14.5703125" customWidth="1"/>
    <col min="11777" max="11777" width="2.5703125" customWidth="1"/>
    <col min="11778" max="11778" width="37.7109375" customWidth="1"/>
    <col min="11779" max="11779" width="22.7109375" customWidth="1"/>
    <col min="11780" max="11780" width="10.42578125" customWidth="1"/>
    <col min="11781" max="11781" width="17.7109375" customWidth="1"/>
    <col min="11782" max="11782" width="14.5703125" customWidth="1"/>
    <col min="12033" max="12033" width="2.5703125" customWidth="1"/>
    <col min="12034" max="12034" width="37.7109375" customWidth="1"/>
    <col min="12035" max="12035" width="22.7109375" customWidth="1"/>
    <col min="12036" max="12036" width="10.42578125" customWidth="1"/>
    <col min="12037" max="12037" width="17.7109375" customWidth="1"/>
    <col min="12038" max="12038" width="14.5703125" customWidth="1"/>
    <col min="12289" max="12289" width="2.5703125" customWidth="1"/>
    <col min="12290" max="12290" width="37.7109375" customWidth="1"/>
    <col min="12291" max="12291" width="22.7109375" customWidth="1"/>
    <col min="12292" max="12292" width="10.42578125" customWidth="1"/>
    <col min="12293" max="12293" width="17.7109375" customWidth="1"/>
    <col min="12294" max="12294" width="14.5703125" customWidth="1"/>
    <col min="12545" max="12545" width="2.5703125" customWidth="1"/>
    <col min="12546" max="12546" width="37.7109375" customWidth="1"/>
    <col min="12547" max="12547" width="22.7109375" customWidth="1"/>
    <col min="12548" max="12548" width="10.42578125" customWidth="1"/>
    <col min="12549" max="12549" width="17.7109375" customWidth="1"/>
    <col min="12550" max="12550" width="14.5703125" customWidth="1"/>
    <col min="12801" max="12801" width="2.5703125" customWidth="1"/>
    <col min="12802" max="12802" width="37.7109375" customWidth="1"/>
    <col min="12803" max="12803" width="22.7109375" customWidth="1"/>
    <col min="12804" max="12804" width="10.42578125" customWidth="1"/>
    <col min="12805" max="12805" width="17.7109375" customWidth="1"/>
    <col min="12806" max="12806" width="14.5703125" customWidth="1"/>
    <col min="13057" max="13057" width="2.5703125" customWidth="1"/>
    <col min="13058" max="13058" width="37.7109375" customWidth="1"/>
    <col min="13059" max="13059" width="22.7109375" customWidth="1"/>
    <col min="13060" max="13060" width="10.42578125" customWidth="1"/>
    <col min="13061" max="13061" width="17.7109375" customWidth="1"/>
    <col min="13062" max="13062" width="14.5703125" customWidth="1"/>
    <col min="13313" max="13313" width="2.5703125" customWidth="1"/>
    <col min="13314" max="13314" width="37.7109375" customWidth="1"/>
    <col min="13315" max="13315" width="22.7109375" customWidth="1"/>
    <col min="13316" max="13316" width="10.42578125" customWidth="1"/>
    <col min="13317" max="13317" width="17.7109375" customWidth="1"/>
    <col min="13318" max="13318" width="14.5703125" customWidth="1"/>
    <col min="13569" max="13569" width="2.5703125" customWidth="1"/>
    <col min="13570" max="13570" width="37.7109375" customWidth="1"/>
    <col min="13571" max="13571" width="22.7109375" customWidth="1"/>
    <col min="13572" max="13572" width="10.42578125" customWidth="1"/>
    <col min="13573" max="13573" width="17.7109375" customWidth="1"/>
    <col min="13574" max="13574" width="14.5703125" customWidth="1"/>
    <col min="13825" max="13825" width="2.5703125" customWidth="1"/>
    <col min="13826" max="13826" width="37.7109375" customWidth="1"/>
    <col min="13827" max="13827" width="22.7109375" customWidth="1"/>
    <col min="13828" max="13828" width="10.42578125" customWidth="1"/>
    <col min="13829" max="13829" width="17.7109375" customWidth="1"/>
    <col min="13830" max="13830" width="14.5703125" customWidth="1"/>
    <col min="14081" max="14081" width="2.5703125" customWidth="1"/>
    <col min="14082" max="14082" width="37.7109375" customWidth="1"/>
    <col min="14083" max="14083" width="22.7109375" customWidth="1"/>
    <col min="14084" max="14084" width="10.42578125" customWidth="1"/>
    <col min="14085" max="14085" width="17.7109375" customWidth="1"/>
    <col min="14086" max="14086" width="14.5703125" customWidth="1"/>
    <col min="14337" max="14337" width="2.5703125" customWidth="1"/>
    <col min="14338" max="14338" width="37.7109375" customWidth="1"/>
    <col min="14339" max="14339" width="22.7109375" customWidth="1"/>
    <col min="14340" max="14340" width="10.42578125" customWidth="1"/>
    <col min="14341" max="14341" width="17.7109375" customWidth="1"/>
    <col min="14342" max="14342" width="14.5703125" customWidth="1"/>
    <col min="14593" max="14593" width="2.5703125" customWidth="1"/>
    <col min="14594" max="14594" width="37.7109375" customWidth="1"/>
    <col min="14595" max="14595" width="22.7109375" customWidth="1"/>
    <col min="14596" max="14596" width="10.42578125" customWidth="1"/>
    <col min="14597" max="14597" width="17.7109375" customWidth="1"/>
    <col min="14598" max="14598" width="14.5703125" customWidth="1"/>
    <col min="14849" max="14849" width="2.5703125" customWidth="1"/>
    <col min="14850" max="14850" width="37.7109375" customWidth="1"/>
    <col min="14851" max="14851" width="22.7109375" customWidth="1"/>
    <col min="14852" max="14852" width="10.42578125" customWidth="1"/>
    <col min="14853" max="14853" width="17.7109375" customWidth="1"/>
    <col min="14854" max="14854" width="14.5703125" customWidth="1"/>
    <col min="15105" max="15105" width="2.5703125" customWidth="1"/>
    <col min="15106" max="15106" width="37.7109375" customWidth="1"/>
    <col min="15107" max="15107" width="22.7109375" customWidth="1"/>
    <col min="15108" max="15108" width="10.42578125" customWidth="1"/>
    <col min="15109" max="15109" width="17.7109375" customWidth="1"/>
    <col min="15110" max="15110" width="14.5703125" customWidth="1"/>
    <col min="15361" max="15361" width="2.5703125" customWidth="1"/>
    <col min="15362" max="15362" width="37.7109375" customWidth="1"/>
    <col min="15363" max="15363" width="22.7109375" customWidth="1"/>
    <col min="15364" max="15364" width="10.42578125" customWidth="1"/>
    <col min="15365" max="15365" width="17.7109375" customWidth="1"/>
    <col min="15366" max="15366" width="14.5703125" customWidth="1"/>
    <col min="15617" max="15617" width="2.5703125" customWidth="1"/>
    <col min="15618" max="15618" width="37.7109375" customWidth="1"/>
    <col min="15619" max="15619" width="22.7109375" customWidth="1"/>
    <col min="15620" max="15620" width="10.42578125" customWidth="1"/>
    <col min="15621" max="15621" width="17.7109375" customWidth="1"/>
    <col min="15622" max="15622" width="14.5703125" customWidth="1"/>
    <col min="15873" max="15873" width="2.5703125" customWidth="1"/>
    <col min="15874" max="15874" width="37.7109375" customWidth="1"/>
    <col min="15875" max="15875" width="22.7109375" customWidth="1"/>
    <col min="15876" max="15876" width="10.42578125" customWidth="1"/>
    <col min="15877" max="15877" width="17.7109375" customWidth="1"/>
    <col min="15878" max="15878" width="14.5703125" customWidth="1"/>
    <col min="16129" max="16129" width="2.5703125" customWidth="1"/>
    <col min="16130" max="16130" width="37.7109375" customWidth="1"/>
    <col min="16131" max="16131" width="22.7109375" customWidth="1"/>
    <col min="16132" max="16132" width="10.42578125" customWidth="1"/>
    <col min="16133" max="16133" width="17.7109375" customWidth="1"/>
    <col min="16134" max="16134" width="14.5703125" customWidth="1"/>
  </cols>
  <sheetData>
    <row r="1" spans="2:7" ht="15.75" x14ac:dyDescent="0.25">
      <c r="B1" s="122" t="s">
        <v>56</v>
      </c>
      <c r="C1" s="122"/>
      <c r="D1" s="122"/>
      <c r="E1" s="122"/>
      <c r="F1" s="122"/>
      <c r="G1" s="22"/>
    </row>
    <row r="2" spans="2:7" ht="15.75" x14ac:dyDescent="0.25">
      <c r="B2" s="23"/>
      <c r="C2" s="23"/>
      <c r="D2" s="23"/>
      <c r="E2" s="23"/>
      <c r="F2" s="23"/>
      <c r="G2" s="22"/>
    </row>
    <row r="3" spans="2:7" ht="15.75" x14ac:dyDescent="0.25">
      <c r="B3" s="24" t="s">
        <v>57</v>
      </c>
      <c r="C3" s="25">
        <v>269</v>
      </c>
      <c r="D3" s="23"/>
      <c r="E3" s="23"/>
      <c r="F3" s="23"/>
      <c r="G3" s="22"/>
    </row>
    <row r="4" spans="2:7" ht="15.75" x14ac:dyDescent="0.25">
      <c r="B4" s="24" t="s">
        <v>11</v>
      </c>
      <c r="C4" s="26">
        <v>392.54</v>
      </c>
      <c r="D4" s="23"/>
      <c r="E4" s="23"/>
      <c r="F4" s="23"/>
      <c r="G4" s="22"/>
    </row>
    <row r="5" spans="2:7" ht="15.75" x14ac:dyDescent="0.25">
      <c r="B5" s="24" t="s">
        <v>58</v>
      </c>
      <c r="C5" s="26">
        <f>SUM(C4/C3)</f>
        <v>1.4592565055762083</v>
      </c>
      <c r="D5" s="23"/>
      <c r="E5" s="23"/>
      <c r="F5" s="23"/>
      <c r="G5" s="22"/>
    </row>
    <row r="6" spans="2:7" ht="15.75" x14ac:dyDescent="0.25">
      <c r="B6" s="27"/>
      <c r="C6" s="23"/>
      <c r="D6" s="23"/>
      <c r="E6" s="23"/>
      <c r="F6" s="23"/>
      <c r="G6" s="22"/>
    </row>
    <row r="7" spans="2:7" ht="15.75" x14ac:dyDescent="0.25">
      <c r="B7" s="24"/>
      <c r="C7" s="23"/>
      <c r="D7" s="23"/>
      <c r="E7" s="23"/>
      <c r="F7" s="23"/>
      <c r="G7" s="22"/>
    </row>
    <row r="8" spans="2:7" ht="15.75" x14ac:dyDescent="0.25">
      <c r="B8" s="24" t="s">
        <v>59</v>
      </c>
      <c r="C8" s="23"/>
      <c r="D8" s="23"/>
      <c r="E8" s="23"/>
      <c r="F8" s="23"/>
      <c r="G8" s="22"/>
    </row>
    <row r="9" spans="2:7" ht="15.75" x14ac:dyDescent="0.25">
      <c r="B9" s="24" t="s">
        <v>60</v>
      </c>
      <c r="C9" s="23" t="s">
        <v>53</v>
      </c>
      <c r="D9" s="23"/>
      <c r="E9" s="23"/>
      <c r="F9" s="23"/>
      <c r="G9" s="22"/>
    </row>
    <row r="10" spans="2:7" ht="15.75" x14ac:dyDescent="0.25">
      <c r="B10" s="24" t="s">
        <v>61</v>
      </c>
      <c r="C10" s="23" t="s">
        <v>51</v>
      </c>
      <c r="D10" s="23"/>
      <c r="E10" s="23"/>
      <c r="F10" s="23"/>
      <c r="G10" s="22"/>
    </row>
    <row r="11" spans="2:7" ht="15.75" x14ac:dyDescent="0.25">
      <c r="B11" s="24"/>
      <c r="C11" s="23"/>
      <c r="D11" s="23"/>
      <c r="E11" s="23"/>
      <c r="F11" s="23"/>
      <c r="G11" s="22"/>
    </row>
    <row r="12" spans="2:7" ht="15.75" x14ac:dyDescent="0.25">
      <c r="B12" s="24" t="s">
        <v>62</v>
      </c>
      <c r="C12" s="23" t="s">
        <v>53</v>
      </c>
      <c r="D12" s="23"/>
      <c r="E12" s="23"/>
      <c r="F12" s="23"/>
      <c r="G12" s="22"/>
    </row>
    <row r="13" spans="2:7" ht="15.75" x14ac:dyDescent="0.25">
      <c r="B13" s="27"/>
      <c r="C13" s="23"/>
      <c r="D13" s="23"/>
      <c r="E13" s="23"/>
      <c r="F13" s="23"/>
      <c r="G13" s="22"/>
    </row>
    <row r="14" spans="2:7" ht="15.75" x14ac:dyDescent="0.25">
      <c r="B14" s="23"/>
      <c r="C14" s="28" t="s">
        <v>63</v>
      </c>
      <c r="D14" s="28" t="s">
        <v>64</v>
      </c>
      <c r="E14" s="28" t="s">
        <v>16</v>
      </c>
      <c r="F14" s="28" t="s">
        <v>65</v>
      </c>
      <c r="G14" s="22"/>
    </row>
    <row r="15" spans="2:7" ht="15.75" x14ac:dyDescent="0.25">
      <c r="B15" s="24" t="s">
        <v>66</v>
      </c>
      <c r="C15" s="26" t="s">
        <v>33</v>
      </c>
      <c r="D15" s="25">
        <v>4</v>
      </c>
      <c r="E15" s="26">
        <v>8.68</v>
      </c>
      <c r="F15" s="23" t="s">
        <v>3</v>
      </c>
      <c r="G15" s="22"/>
    </row>
    <row r="16" spans="2:7" ht="15.75" x14ac:dyDescent="0.25">
      <c r="B16" s="24" t="s">
        <v>67</v>
      </c>
      <c r="C16" s="26" t="s">
        <v>28</v>
      </c>
      <c r="D16" s="25">
        <v>5</v>
      </c>
      <c r="E16" s="26">
        <v>8.2799999999999994</v>
      </c>
      <c r="F16" s="117" t="s">
        <v>255</v>
      </c>
      <c r="G16" s="117"/>
    </row>
    <row r="17" spans="2:7" ht="15.75" x14ac:dyDescent="0.25">
      <c r="B17" s="24" t="s">
        <v>68</v>
      </c>
      <c r="C17" s="26" t="s">
        <v>51</v>
      </c>
      <c r="D17" s="25">
        <v>4</v>
      </c>
      <c r="E17" s="26">
        <v>8.27</v>
      </c>
      <c r="F17" s="117" t="s">
        <v>255</v>
      </c>
      <c r="G17" s="117"/>
    </row>
    <row r="18" spans="2:7" ht="15.75" x14ac:dyDescent="0.25">
      <c r="B18" s="23"/>
      <c r="C18" s="25"/>
      <c r="D18" s="25"/>
      <c r="E18" s="25"/>
      <c r="F18" s="23"/>
      <c r="G18" s="22"/>
    </row>
    <row r="19" spans="2:7" ht="15.75" x14ac:dyDescent="0.25">
      <c r="B19" s="23"/>
      <c r="C19" s="28" t="s">
        <v>63</v>
      </c>
      <c r="D19" s="28" t="s">
        <v>16</v>
      </c>
      <c r="E19" s="28" t="s">
        <v>65</v>
      </c>
      <c r="F19" s="23"/>
      <c r="G19" s="22"/>
    </row>
    <row r="20" spans="2:7" ht="15.75" x14ac:dyDescent="0.25">
      <c r="B20" s="24" t="s">
        <v>69</v>
      </c>
      <c r="C20" s="23" t="s">
        <v>54</v>
      </c>
      <c r="D20" s="31">
        <v>5.57</v>
      </c>
      <c r="E20" s="25" t="s">
        <v>1</v>
      </c>
      <c r="F20" s="23"/>
      <c r="G20" s="22"/>
    </row>
    <row r="21" spans="2:7" ht="15.75" x14ac:dyDescent="0.25">
      <c r="B21" s="24" t="s">
        <v>69</v>
      </c>
      <c r="C21" s="25" t="s">
        <v>51</v>
      </c>
      <c r="D21" s="25">
        <v>4.5199999999999996</v>
      </c>
      <c r="E21" s="25" t="s">
        <v>1</v>
      </c>
      <c r="F21" s="23"/>
      <c r="G21" s="22"/>
    </row>
    <row r="22" spans="2:7" ht="15.75" x14ac:dyDescent="0.25">
      <c r="B22" s="24" t="s">
        <v>70</v>
      </c>
      <c r="C22" s="25" t="s">
        <v>116</v>
      </c>
      <c r="D22" s="25">
        <v>4.0999999999999996</v>
      </c>
      <c r="E22" s="25" t="s">
        <v>5</v>
      </c>
      <c r="F22" s="23"/>
      <c r="G22" s="22"/>
    </row>
    <row r="23" spans="2:7" ht="15.75" x14ac:dyDescent="0.25">
      <c r="B23" s="25"/>
      <c r="C23" s="25"/>
      <c r="D23" s="25"/>
      <c r="E23" s="25"/>
      <c r="F23" s="23"/>
      <c r="G23" s="22"/>
    </row>
    <row r="24" spans="2:7" ht="15.75" x14ac:dyDescent="0.25">
      <c r="B24" s="25"/>
      <c r="C24" s="28" t="s">
        <v>64</v>
      </c>
      <c r="D24" s="28" t="s">
        <v>71</v>
      </c>
      <c r="E24" s="28" t="s">
        <v>65</v>
      </c>
      <c r="F24" s="23"/>
      <c r="G24" s="22"/>
    </row>
    <row r="25" spans="2:7" ht="15.75" x14ac:dyDescent="0.25">
      <c r="B25" s="24" t="s">
        <v>72</v>
      </c>
      <c r="C25" s="29">
        <v>35</v>
      </c>
      <c r="D25" s="25">
        <v>54.9</v>
      </c>
      <c r="E25" s="25" t="s">
        <v>3</v>
      </c>
      <c r="F25" s="23"/>
      <c r="G25" s="22"/>
    </row>
    <row r="26" spans="2:7" ht="15.75" x14ac:dyDescent="0.25">
      <c r="B26" s="24" t="s">
        <v>73</v>
      </c>
      <c r="C26" s="29">
        <v>31</v>
      </c>
      <c r="D26" s="25">
        <v>43.74</v>
      </c>
      <c r="E26" s="123" t="s">
        <v>255</v>
      </c>
      <c r="F26" s="123"/>
      <c r="G26" s="22"/>
    </row>
    <row r="27" spans="2:7" ht="15.75" x14ac:dyDescent="0.25">
      <c r="B27" s="24" t="s">
        <v>74</v>
      </c>
      <c r="C27" s="29">
        <v>30</v>
      </c>
      <c r="D27" s="25">
        <v>40.74</v>
      </c>
      <c r="E27" s="25" t="s">
        <v>4</v>
      </c>
      <c r="F27" s="23"/>
      <c r="G27" s="22"/>
    </row>
    <row r="28" spans="2:7" ht="15.75" x14ac:dyDescent="0.25">
      <c r="B28" s="23"/>
      <c r="C28" s="23"/>
      <c r="D28" s="23"/>
      <c r="E28" s="23"/>
      <c r="F28" s="23"/>
      <c r="G28" s="22"/>
    </row>
    <row r="29" spans="2:7" ht="15.75" x14ac:dyDescent="0.25">
      <c r="B29" s="23"/>
      <c r="C29" s="28" t="s">
        <v>63</v>
      </c>
      <c r="D29" s="28" t="s">
        <v>16</v>
      </c>
      <c r="E29" s="28" t="s">
        <v>65</v>
      </c>
      <c r="F29" s="30" t="s">
        <v>75</v>
      </c>
      <c r="G29" s="22"/>
    </row>
    <row r="30" spans="2:7" ht="15.75" x14ac:dyDescent="0.25">
      <c r="B30" s="24" t="s">
        <v>76</v>
      </c>
      <c r="C30" s="23" t="s">
        <v>53</v>
      </c>
      <c r="D30" s="31">
        <v>4.05</v>
      </c>
      <c r="E30" s="31" t="s">
        <v>77</v>
      </c>
      <c r="F30" s="23" t="s">
        <v>78</v>
      </c>
      <c r="G30" s="22"/>
    </row>
    <row r="31" spans="2:7" ht="15.75" x14ac:dyDescent="0.25">
      <c r="B31" s="23"/>
      <c r="C31" s="23" t="s">
        <v>54</v>
      </c>
      <c r="D31" s="31">
        <v>5.57</v>
      </c>
      <c r="E31" s="31" t="s">
        <v>1</v>
      </c>
      <c r="F31" s="23" t="s">
        <v>80</v>
      </c>
      <c r="G31" s="22"/>
    </row>
    <row r="32" spans="2:7" ht="15.75" x14ac:dyDescent="0.25">
      <c r="B32" s="23"/>
      <c r="C32" s="23"/>
      <c r="D32" s="31"/>
      <c r="E32" s="31"/>
      <c r="F32" s="23"/>
      <c r="G32" s="22"/>
    </row>
    <row r="33" spans="2:7" ht="15.75" x14ac:dyDescent="0.25">
      <c r="B33" s="23"/>
      <c r="C33" s="23"/>
      <c r="D33" s="31"/>
      <c r="E33" s="31"/>
      <c r="F33" s="23"/>
      <c r="G33" s="22"/>
    </row>
    <row r="34" spans="2:7" x14ac:dyDescent="0.25">
      <c r="B34" s="22"/>
      <c r="C34" s="22"/>
      <c r="D34" s="22"/>
      <c r="E34" s="22"/>
      <c r="F34" s="22"/>
      <c r="G34" s="22"/>
    </row>
  </sheetData>
  <mergeCells count="2">
    <mergeCell ref="B1:F1"/>
    <mergeCell ref="E26:F2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workbookViewId="0">
      <selection activeCell="B4" sqref="B4:B11"/>
    </sheetView>
  </sheetViews>
  <sheetFormatPr defaultRowHeight="15" x14ac:dyDescent="0.25"/>
  <cols>
    <col min="1" max="1" width="4.140625" customWidth="1"/>
    <col min="2" max="2" width="34" customWidth="1"/>
    <col min="3" max="3" width="20.28515625" customWidth="1"/>
    <col min="4" max="4" width="10.42578125" customWidth="1"/>
    <col min="257" max="257" width="4.140625" customWidth="1"/>
    <col min="258" max="258" width="34" customWidth="1"/>
    <col min="259" max="259" width="20.28515625" customWidth="1"/>
    <col min="260" max="260" width="10.42578125" customWidth="1"/>
    <col min="513" max="513" width="4.140625" customWidth="1"/>
    <col min="514" max="514" width="34" customWidth="1"/>
    <col min="515" max="515" width="20.28515625" customWidth="1"/>
    <col min="516" max="516" width="10.42578125" customWidth="1"/>
    <col min="769" max="769" width="4.140625" customWidth="1"/>
    <col min="770" max="770" width="34" customWidth="1"/>
    <col min="771" max="771" width="20.28515625" customWidth="1"/>
    <col min="772" max="772" width="10.42578125" customWidth="1"/>
    <col min="1025" max="1025" width="4.140625" customWidth="1"/>
    <col min="1026" max="1026" width="34" customWidth="1"/>
    <col min="1027" max="1027" width="20.28515625" customWidth="1"/>
    <col min="1028" max="1028" width="10.42578125" customWidth="1"/>
    <col min="1281" max="1281" width="4.140625" customWidth="1"/>
    <col min="1282" max="1282" width="34" customWidth="1"/>
    <col min="1283" max="1283" width="20.28515625" customWidth="1"/>
    <col min="1284" max="1284" width="10.42578125" customWidth="1"/>
    <col min="1537" max="1537" width="4.140625" customWidth="1"/>
    <col min="1538" max="1538" width="34" customWidth="1"/>
    <col min="1539" max="1539" width="20.28515625" customWidth="1"/>
    <col min="1540" max="1540" width="10.42578125" customWidth="1"/>
    <col min="1793" max="1793" width="4.140625" customWidth="1"/>
    <col min="1794" max="1794" width="34" customWidth="1"/>
    <col min="1795" max="1795" width="20.28515625" customWidth="1"/>
    <col min="1796" max="1796" width="10.42578125" customWidth="1"/>
    <col min="2049" max="2049" width="4.140625" customWidth="1"/>
    <col min="2050" max="2050" width="34" customWidth="1"/>
    <col min="2051" max="2051" width="20.28515625" customWidth="1"/>
    <col min="2052" max="2052" width="10.42578125" customWidth="1"/>
    <col min="2305" max="2305" width="4.140625" customWidth="1"/>
    <col min="2306" max="2306" width="34" customWidth="1"/>
    <col min="2307" max="2307" width="20.28515625" customWidth="1"/>
    <col min="2308" max="2308" width="10.42578125" customWidth="1"/>
    <col min="2561" max="2561" width="4.140625" customWidth="1"/>
    <col min="2562" max="2562" width="34" customWidth="1"/>
    <col min="2563" max="2563" width="20.28515625" customWidth="1"/>
    <col min="2564" max="2564" width="10.42578125" customWidth="1"/>
    <col min="2817" max="2817" width="4.140625" customWidth="1"/>
    <col min="2818" max="2818" width="34" customWidth="1"/>
    <col min="2819" max="2819" width="20.28515625" customWidth="1"/>
    <col min="2820" max="2820" width="10.42578125" customWidth="1"/>
    <col min="3073" max="3073" width="4.140625" customWidth="1"/>
    <col min="3074" max="3074" width="34" customWidth="1"/>
    <col min="3075" max="3075" width="20.28515625" customWidth="1"/>
    <col min="3076" max="3076" width="10.42578125" customWidth="1"/>
    <col min="3329" max="3329" width="4.140625" customWidth="1"/>
    <col min="3330" max="3330" width="34" customWidth="1"/>
    <col min="3331" max="3331" width="20.28515625" customWidth="1"/>
    <col min="3332" max="3332" width="10.42578125" customWidth="1"/>
    <col min="3585" max="3585" width="4.140625" customWidth="1"/>
    <col min="3586" max="3586" width="34" customWidth="1"/>
    <col min="3587" max="3587" width="20.28515625" customWidth="1"/>
    <col min="3588" max="3588" width="10.42578125" customWidth="1"/>
    <col min="3841" max="3841" width="4.140625" customWidth="1"/>
    <col min="3842" max="3842" width="34" customWidth="1"/>
    <col min="3843" max="3843" width="20.28515625" customWidth="1"/>
    <col min="3844" max="3844" width="10.42578125" customWidth="1"/>
    <col min="4097" max="4097" width="4.140625" customWidth="1"/>
    <col min="4098" max="4098" width="34" customWidth="1"/>
    <col min="4099" max="4099" width="20.28515625" customWidth="1"/>
    <col min="4100" max="4100" width="10.42578125" customWidth="1"/>
    <col min="4353" max="4353" width="4.140625" customWidth="1"/>
    <col min="4354" max="4354" width="34" customWidth="1"/>
    <col min="4355" max="4355" width="20.28515625" customWidth="1"/>
    <col min="4356" max="4356" width="10.42578125" customWidth="1"/>
    <col min="4609" max="4609" width="4.140625" customWidth="1"/>
    <col min="4610" max="4610" width="34" customWidth="1"/>
    <col min="4611" max="4611" width="20.28515625" customWidth="1"/>
    <col min="4612" max="4612" width="10.42578125" customWidth="1"/>
    <col min="4865" max="4865" width="4.140625" customWidth="1"/>
    <col min="4866" max="4866" width="34" customWidth="1"/>
    <col min="4867" max="4867" width="20.28515625" customWidth="1"/>
    <col min="4868" max="4868" width="10.42578125" customWidth="1"/>
    <col min="5121" max="5121" width="4.140625" customWidth="1"/>
    <col min="5122" max="5122" width="34" customWidth="1"/>
    <col min="5123" max="5123" width="20.28515625" customWidth="1"/>
    <col min="5124" max="5124" width="10.42578125" customWidth="1"/>
    <col min="5377" max="5377" width="4.140625" customWidth="1"/>
    <col min="5378" max="5378" width="34" customWidth="1"/>
    <col min="5379" max="5379" width="20.28515625" customWidth="1"/>
    <col min="5380" max="5380" width="10.42578125" customWidth="1"/>
    <col min="5633" max="5633" width="4.140625" customWidth="1"/>
    <col min="5634" max="5634" width="34" customWidth="1"/>
    <col min="5635" max="5635" width="20.28515625" customWidth="1"/>
    <col min="5636" max="5636" width="10.42578125" customWidth="1"/>
    <col min="5889" max="5889" width="4.140625" customWidth="1"/>
    <col min="5890" max="5890" width="34" customWidth="1"/>
    <col min="5891" max="5891" width="20.28515625" customWidth="1"/>
    <col min="5892" max="5892" width="10.42578125" customWidth="1"/>
    <col min="6145" max="6145" width="4.140625" customWidth="1"/>
    <col min="6146" max="6146" width="34" customWidth="1"/>
    <col min="6147" max="6147" width="20.28515625" customWidth="1"/>
    <col min="6148" max="6148" width="10.42578125" customWidth="1"/>
    <col min="6401" max="6401" width="4.140625" customWidth="1"/>
    <col min="6402" max="6402" width="34" customWidth="1"/>
    <col min="6403" max="6403" width="20.28515625" customWidth="1"/>
    <col min="6404" max="6404" width="10.42578125" customWidth="1"/>
    <col min="6657" max="6657" width="4.140625" customWidth="1"/>
    <col min="6658" max="6658" width="34" customWidth="1"/>
    <col min="6659" max="6659" width="20.28515625" customWidth="1"/>
    <col min="6660" max="6660" width="10.42578125" customWidth="1"/>
    <col min="6913" max="6913" width="4.140625" customWidth="1"/>
    <col min="6914" max="6914" width="34" customWidth="1"/>
    <col min="6915" max="6915" width="20.28515625" customWidth="1"/>
    <col min="6916" max="6916" width="10.42578125" customWidth="1"/>
    <col min="7169" max="7169" width="4.140625" customWidth="1"/>
    <col min="7170" max="7170" width="34" customWidth="1"/>
    <col min="7171" max="7171" width="20.28515625" customWidth="1"/>
    <col min="7172" max="7172" width="10.42578125" customWidth="1"/>
    <col min="7425" max="7425" width="4.140625" customWidth="1"/>
    <col min="7426" max="7426" width="34" customWidth="1"/>
    <col min="7427" max="7427" width="20.28515625" customWidth="1"/>
    <col min="7428" max="7428" width="10.42578125" customWidth="1"/>
    <col min="7681" max="7681" width="4.140625" customWidth="1"/>
    <col min="7682" max="7682" width="34" customWidth="1"/>
    <col min="7683" max="7683" width="20.28515625" customWidth="1"/>
    <col min="7684" max="7684" width="10.42578125" customWidth="1"/>
    <col min="7937" max="7937" width="4.140625" customWidth="1"/>
    <col min="7938" max="7938" width="34" customWidth="1"/>
    <col min="7939" max="7939" width="20.28515625" customWidth="1"/>
    <col min="7940" max="7940" width="10.42578125" customWidth="1"/>
    <col min="8193" max="8193" width="4.140625" customWidth="1"/>
    <col min="8194" max="8194" width="34" customWidth="1"/>
    <col min="8195" max="8195" width="20.28515625" customWidth="1"/>
    <col min="8196" max="8196" width="10.42578125" customWidth="1"/>
    <col min="8449" max="8449" width="4.140625" customWidth="1"/>
    <col min="8450" max="8450" width="34" customWidth="1"/>
    <col min="8451" max="8451" width="20.28515625" customWidth="1"/>
    <col min="8452" max="8452" width="10.42578125" customWidth="1"/>
    <col min="8705" max="8705" width="4.140625" customWidth="1"/>
    <col min="8706" max="8706" width="34" customWidth="1"/>
    <col min="8707" max="8707" width="20.28515625" customWidth="1"/>
    <col min="8708" max="8708" width="10.42578125" customWidth="1"/>
    <col min="8961" max="8961" width="4.140625" customWidth="1"/>
    <col min="8962" max="8962" width="34" customWidth="1"/>
    <col min="8963" max="8963" width="20.28515625" customWidth="1"/>
    <col min="8964" max="8964" width="10.42578125" customWidth="1"/>
    <col min="9217" max="9217" width="4.140625" customWidth="1"/>
    <col min="9218" max="9218" width="34" customWidth="1"/>
    <col min="9219" max="9219" width="20.28515625" customWidth="1"/>
    <col min="9220" max="9220" width="10.42578125" customWidth="1"/>
    <col min="9473" max="9473" width="4.140625" customWidth="1"/>
    <col min="9474" max="9474" width="34" customWidth="1"/>
    <col min="9475" max="9475" width="20.28515625" customWidth="1"/>
    <col min="9476" max="9476" width="10.42578125" customWidth="1"/>
    <col min="9729" max="9729" width="4.140625" customWidth="1"/>
    <col min="9730" max="9730" width="34" customWidth="1"/>
    <col min="9731" max="9731" width="20.28515625" customWidth="1"/>
    <col min="9732" max="9732" width="10.42578125" customWidth="1"/>
    <col min="9985" max="9985" width="4.140625" customWidth="1"/>
    <col min="9986" max="9986" width="34" customWidth="1"/>
    <col min="9987" max="9987" width="20.28515625" customWidth="1"/>
    <col min="9988" max="9988" width="10.42578125" customWidth="1"/>
    <col min="10241" max="10241" width="4.140625" customWidth="1"/>
    <col min="10242" max="10242" width="34" customWidth="1"/>
    <col min="10243" max="10243" width="20.28515625" customWidth="1"/>
    <col min="10244" max="10244" width="10.42578125" customWidth="1"/>
    <col min="10497" max="10497" width="4.140625" customWidth="1"/>
    <col min="10498" max="10498" width="34" customWidth="1"/>
    <col min="10499" max="10499" width="20.28515625" customWidth="1"/>
    <col min="10500" max="10500" width="10.42578125" customWidth="1"/>
    <col min="10753" max="10753" width="4.140625" customWidth="1"/>
    <col min="10754" max="10754" width="34" customWidth="1"/>
    <col min="10755" max="10755" width="20.28515625" customWidth="1"/>
    <col min="10756" max="10756" width="10.42578125" customWidth="1"/>
    <col min="11009" max="11009" width="4.140625" customWidth="1"/>
    <col min="11010" max="11010" width="34" customWidth="1"/>
    <col min="11011" max="11011" width="20.28515625" customWidth="1"/>
    <col min="11012" max="11012" width="10.42578125" customWidth="1"/>
    <col min="11265" max="11265" width="4.140625" customWidth="1"/>
    <col min="11266" max="11266" width="34" customWidth="1"/>
    <col min="11267" max="11267" width="20.28515625" customWidth="1"/>
    <col min="11268" max="11268" width="10.42578125" customWidth="1"/>
    <col min="11521" max="11521" width="4.140625" customWidth="1"/>
    <col min="11522" max="11522" width="34" customWidth="1"/>
    <col min="11523" max="11523" width="20.28515625" customWidth="1"/>
    <col min="11524" max="11524" width="10.42578125" customWidth="1"/>
    <col min="11777" max="11777" width="4.140625" customWidth="1"/>
    <col min="11778" max="11778" width="34" customWidth="1"/>
    <col min="11779" max="11779" width="20.28515625" customWidth="1"/>
    <col min="11780" max="11780" width="10.42578125" customWidth="1"/>
    <col min="12033" max="12033" width="4.140625" customWidth="1"/>
    <col min="12034" max="12034" width="34" customWidth="1"/>
    <col min="12035" max="12035" width="20.28515625" customWidth="1"/>
    <col min="12036" max="12036" width="10.42578125" customWidth="1"/>
    <col min="12289" max="12289" width="4.140625" customWidth="1"/>
    <col min="12290" max="12290" width="34" customWidth="1"/>
    <col min="12291" max="12291" width="20.28515625" customWidth="1"/>
    <col min="12292" max="12292" width="10.42578125" customWidth="1"/>
    <col min="12545" max="12545" width="4.140625" customWidth="1"/>
    <col min="12546" max="12546" width="34" customWidth="1"/>
    <col min="12547" max="12547" width="20.28515625" customWidth="1"/>
    <col min="12548" max="12548" width="10.42578125" customWidth="1"/>
    <col min="12801" max="12801" width="4.140625" customWidth="1"/>
    <col min="12802" max="12802" width="34" customWidth="1"/>
    <col min="12803" max="12803" width="20.28515625" customWidth="1"/>
    <col min="12804" max="12804" width="10.42578125" customWidth="1"/>
    <col min="13057" max="13057" width="4.140625" customWidth="1"/>
    <col min="13058" max="13058" width="34" customWidth="1"/>
    <col min="13059" max="13059" width="20.28515625" customWidth="1"/>
    <col min="13060" max="13060" width="10.42578125" customWidth="1"/>
    <col min="13313" max="13313" width="4.140625" customWidth="1"/>
    <col min="13314" max="13314" width="34" customWidth="1"/>
    <col min="13315" max="13315" width="20.28515625" customWidth="1"/>
    <col min="13316" max="13316" width="10.42578125" customWidth="1"/>
    <col min="13569" max="13569" width="4.140625" customWidth="1"/>
    <col min="13570" max="13570" width="34" customWidth="1"/>
    <col min="13571" max="13571" width="20.28515625" customWidth="1"/>
    <col min="13572" max="13572" width="10.42578125" customWidth="1"/>
    <col min="13825" max="13825" width="4.140625" customWidth="1"/>
    <col min="13826" max="13826" width="34" customWidth="1"/>
    <col min="13827" max="13827" width="20.28515625" customWidth="1"/>
    <col min="13828" max="13828" width="10.42578125" customWidth="1"/>
    <col min="14081" max="14081" width="4.140625" customWidth="1"/>
    <col min="14082" max="14082" width="34" customWidth="1"/>
    <col min="14083" max="14083" width="20.28515625" customWidth="1"/>
    <col min="14084" max="14084" width="10.42578125" customWidth="1"/>
    <col min="14337" max="14337" width="4.140625" customWidth="1"/>
    <col min="14338" max="14338" width="34" customWidth="1"/>
    <col min="14339" max="14339" width="20.28515625" customWidth="1"/>
    <col min="14340" max="14340" width="10.42578125" customWidth="1"/>
    <col min="14593" max="14593" width="4.140625" customWidth="1"/>
    <col min="14594" max="14594" width="34" customWidth="1"/>
    <col min="14595" max="14595" width="20.28515625" customWidth="1"/>
    <col min="14596" max="14596" width="10.42578125" customWidth="1"/>
    <col min="14849" max="14849" width="4.140625" customWidth="1"/>
    <col min="14850" max="14850" width="34" customWidth="1"/>
    <col min="14851" max="14851" width="20.28515625" customWidth="1"/>
    <col min="14852" max="14852" width="10.42578125" customWidth="1"/>
    <col min="15105" max="15105" width="4.140625" customWidth="1"/>
    <col min="15106" max="15106" width="34" customWidth="1"/>
    <col min="15107" max="15107" width="20.28515625" customWidth="1"/>
    <col min="15108" max="15108" width="10.42578125" customWidth="1"/>
    <col min="15361" max="15361" width="4.140625" customWidth="1"/>
    <col min="15362" max="15362" width="34" customWidth="1"/>
    <col min="15363" max="15363" width="20.28515625" customWidth="1"/>
    <col min="15364" max="15364" width="10.42578125" customWidth="1"/>
    <col min="15617" max="15617" width="4.140625" customWidth="1"/>
    <col min="15618" max="15618" width="34" customWidth="1"/>
    <col min="15619" max="15619" width="20.28515625" customWidth="1"/>
    <col min="15620" max="15620" width="10.42578125" customWidth="1"/>
    <col min="15873" max="15873" width="4.140625" customWidth="1"/>
    <col min="15874" max="15874" width="34" customWidth="1"/>
    <col min="15875" max="15875" width="20.28515625" customWidth="1"/>
    <col min="15876" max="15876" width="10.42578125" customWidth="1"/>
    <col min="16129" max="16129" width="4.140625" customWidth="1"/>
    <col min="16130" max="16130" width="34" customWidth="1"/>
    <col min="16131" max="16131" width="20.28515625" customWidth="1"/>
    <col min="16132" max="16132" width="10.42578125" customWidth="1"/>
  </cols>
  <sheetData>
    <row r="1" spans="1:7" ht="18" x14ac:dyDescent="0.25">
      <c r="B1" s="124" t="s">
        <v>247</v>
      </c>
      <c r="C1" s="124"/>
      <c r="D1" s="124"/>
      <c r="E1" s="124"/>
      <c r="F1" s="124"/>
    </row>
    <row r="2" spans="1:7" ht="18" x14ac:dyDescent="0.25">
      <c r="B2" s="106"/>
      <c r="C2" s="106"/>
      <c r="D2" s="106"/>
      <c r="E2" s="106"/>
      <c r="F2" s="106"/>
    </row>
    <row r="3" spans="1:7" ht="18.75" thickBot="1" x14ac:dyDescent="0.3">
      <c r="A3" s="107" t="s">
        <v>95</v>
      </c>
      <c r="B3" s="108" t="s">
        <v>248</v>
      </c>
      <c r="C3" s="108" t="s">
        <v>249</v>
      </c>
      <c r="D3" s="108" t="s">
        <v>250</v>
      </c>
      <c r="E3" s="106"/>
      <c r="F3" s="106"/>
      <c r="G3" s="32"/>
    </row>
    <row r="4" spans="1:7" ht="18" x14ac:dyDescent="0.25">
      <c r="A4" s="69">
        <v>1</v>
      </c>
      <c r="B4" s="109" t="s">
        <v>116</v>
      </c>
      <c r="C4" s="110" t="s">
        <v>251</v>
      </c>
      <c r="D4" s="111">
        <v>2017</v>
      </c>
      <c r="E4" s="106"/>
      <c r="F4" s="106"/>
      <c r="G4" s="32"/>
    </row>
    <row r="5" spans="1:7" ht="18" x14ac:dyDescent="0.25">
      <c r="A5" s="69">
        <v>2</v>
      </c>
      <c r="B5" s="109" t="s">
        <v>50</v>
      </c>
      <c r="C5" s="110" t="s">
        <v>77</v>
      </c>
      <c r="D5" s="112">
        <v>43204</v>
      </c>
      <c r="E5" s="106"/>
      <c r="F5" s="106"/>
      <c r="G5" s="32"/>
    </row>
    <row r="6" spans="1:7" ht="18" x14ac:dyDescent="0.25">
      <c r="A6" s="69">
        <v>3</v>
      </c>
      <c r="B6" s="109" t="s">
        <v>51</v>
      </c>
      <c r="C6" s="106" t="s">
        <v>79</v>
      </c>
      <c r="D6" s="112">
        <v>43211</v>
      </c>
      <c r="E6" s="106"/>
      <c r="F6" s="106"/>
      <c r="G6" s="32"/>
    </row>
    <row r="7" spans="1:7" ht="18" x14ac:dyDescent="0.25">
      <c r="A7" s="69">
        <v>4</v>
      </c>
      <c r="B7" s="109" t="s">
        <v>52</v>
      </c>
      <c r="C7" s="106" t="s">
        <v>2</v>
      </c>
      <c r="D7" s="112">
        <v>43225</v>
      </c>
      <c r="E7" s="106"/>
      <c r="F7" s="106"/>
      <c r="G7" s="32"/>
    </row>
    <row r="8" spans="1:7" ht="18" x14ac:dyDescent="0.25">
      <c r="A8" s="69">
        <v>5</v>
      </c>
      <c r="B8" s="109" t="s">
        <v>33</v>
      </c>
      <c r="C8" s="106" t="s">
        <v>3</v>
      </c>
      <c r="D8" s="112">
        <v>43239</v>
      </c>
      <c r="E8" s="106"/>
      <c r="F8" s="106"/>
      <c r="G8" s="32"/>
    </row>
    <row r="9" spans="1:7" ht="18" x14ac:dyDescent="0.25">
      <c r="A9" s="69">
        <v>6</v>
      </c>
      <c r="B9" s="109" t="s">
        <v>53</v>
      </c>
      <c r="C9" s="106" t="s">
        <v>4</v>
      </c>
      <c r="D9" s="112">
        <v>43253</v>
      </c>
      <c r="E9" s="106"/>
      <c r="F9" s="106"/>
      <c r="G9" s="32"/>
    </row>
    <row r="10" spans="1:7" ht="18" x14ac:dyDescent="0.25">
      <c r="A10" s="69">
        <v>7</v>
      </c>
      <c r="B10" s="109" t="s">
        <v>55</v>
      </c>
      <c r="C10" s="106" t="s">
        <v>254</v>
      </c>
      <c r="D10" s="112">
        <v>43366</v>
      </c>
      <c r="E10" s="106"/>
      <c r="F10" s="106"/>
      <c r="G10" s="32"/>
    </row>
    <row r="11" spans="1:7" ht="18" x14ac:dyDescent="0.25">
      <c r="A11" s="69">
        <v>8</v>
      </c>
      <c r="B11" s="109" t="s">
        <v>28</v>
      </c>
      <c r="C11" s="106" t="s">
        <v>254</v>
      </c>
      <c r="D11" s="112">
        <v>43366</v>
      </c>
      <c r="E11" s="106"/>
      <c r="F11" s="106"/>
      <c r="G11" s="32"/>
    </row>
    <row r="12" spans="1:7" ht="18" x14ac:dyDescent="0.25">
      <c r="A12" s="69">
        <v>9</v>
      </c>
      <c r="B12" s="109"/>
      <c r="C12" s="110"/>
      <c r="D12" s="112"/>
      <c r="E12" s="106"/>
      <c r="F12" s="106"/>
      <c r="G12" s="32"/>
    </row>
    <row r="13" spans="1:7" ht="18" x14ac:dyDescent="0.25">
      <c r="A13" s="69">
        <v>10</v>
      </c>
      <c r="B13" s="109"/>
      <c r="C13" s="110"/>
      <c r="D13" s="113"/>
      <c r="E13" s="106"/>
      <c r="F13" s="106"/>
      <c r="G13" s="32"/>
    </row>
    <row r="14" spans="1:7" ht="18" x14ac:dyDescent="0.25">
      <c r="B14" s="109"/>
      <c r="C14" s="110"/>
      <c r="D14" s="106"/>
      <c r="E14" s="106"/>
      <c r="F14" s="106"/>
      <c r="G14" s="32"/>
    </row>
    <row r="15" spans="1:7" ht="18" x14ac:dyDescent="0.25">
      <c r="B15" s="106"/>
      <c r="C15" s="106"/>
      <c r="D15" s="106"/>
      <c r="E15" s="106"/>
      <c r="F15" s="106"/>
      <c r="G15" s="32"/>
    </row>
    <row r="16" spans="1:7" ht="18" x14ac:dyDescent="0.25">
      <c r="B16" s="109"/>
      <c r="C16" s="106"/>
      <c r="D16" s="106"/>
      <c r="E16" s="106"/>
      <c r="F16" s="106"/>
      <c r="G16" s="32"/>
    </row>
    <row r="17" spans="2:7" ht="18" x14ac:dyDescent="0.25">
      <c r="B17" s="109"/>
      <c r="C17" s="106"/>
      <c r="D17" s="106"/>
      <c r="E17" s="106"/>
      <c r="F17" s="106"/>
      <c r="G17" s="32"/>
    </row>
    <row r="18" spans="2:7" ht="18" x14ac:dyDescent="0.25">
      <c r="B18" s="109"/>
      <c r="C18" s="106"/>
      <c r="D18" s="106"/>
      <c r="E18" s="106"/>
      <c r="F18" s="106"/>
      <c r="G18" s="32"/>
    </row>
    <row r="19" spans="2:7" ht="18" x14ac:dyDescent="0.25">
      <c r="B19" s="106"/>
      <c r="C19" s="106"/>
      <c r="D19" s="106"/>
      <c r="E19" s="106"/>
      <c r="F19" s="106"/>
      <c r="G19" s="32"/>
    </row>
    <row r="20" spans="2:7" ht="18" x14ac:dyDescent="0.25">
      <c r="B20" s="109"/>
      <c r="C20" s="110"/>
      <c r="D20" s="106"/>
      <c r="E20" s="106"/>
      <c r="F20" s="106"/>
      <c r="G20" s="32"/>
    </row>
    <row r="21" spans="2:7" ht="18" x14ac:dyDescent="0.25">
      <c r="B21" s="109"/>
      <c r="C21" s="106"/>
      <c r="D21" s="106"/>
      <c r="E21" s="106"/>
      <c r="F21" s="106"/>
      <c r="G21" s="32"/>
    </row>
    <row r="22" spans="2:7" ht="18" x14ac:dyDescent="0.25">
      <c r="B22" s="109"/>
      <c r="C22" s="110"/>
      <c r="D22" s="106"/>
      <c r="E22" s="106"/>
      <c r="F22" s="106"/>
      <c r="G22" s="32"/>
    </row>
    <row r="23" spans="2:7" x14ac:dyDescent="0.25">
      <c r="C23" s="32"/>
      <c r="D23" s="32"/>
      <c r="E23" s="32"/>
      <c r="F23" s="32"/>
      <c r="G23" s="32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J36"/>
  <sheetViews>
    <sheetView workbookViewId="0">
      <selection activeCell="G49" sqref="G49"/>
    </sheetView>
  </sheetViews>
  <sheetFormatPr defaultRowHeight="15" x14ac:dyDescent="0.25"/>
  <cols>
    <col min="1" max="1" width="6.28515625" style="9" customWidth="1"/>
    <col min="2" max="2" width="22.7109375" bestFit="1" customWidth="1"/>
    <col min="3" max="3" width="32.42578125" bestFit="1" customWidth="1"/>
    <col min="4" max="4" width="14.140625" bestFit="1" customWidth="1"/>
    <col min="5" max="5" width="5.140625" bestFit="1" customWidth="1"/>
    <col min="6" max="6" width="8.7109375" bestFit="1" customWidth="1"/>
    <col min="7" max="7" width="17.140625" customWidth="1"/>
    <col min="8" max="8" width="15.7109375" bestFit="1" customWidth="1"/>
    <col min="9" max="9" width="43" style="105" bestFit="1" customWidth="1"/>
    <col min="10" max="10" width="36.28515625" customWidth="1"/>
    <col min="257" max="257" width="6.28515625" customWidth="1"/>
    <col min="258" max="258" width="22.7109375" bestFit="1" customWidth="1"/>
    <col min="259" max="259" width="32.42578125" bestFit="1" customWidth="1"/>
    <col min="260" max="260" width="14.140625" bestFit="1" customWidth="1"/>
    <col min="261" max="261" width="5.140625" bestFit="1" customWidth="1"/>
    <col min="262" max="262" width="8.7109375" bestFit="1" customWidth="1"/>
    <col min="263" max="263" width="17.140625" customWidth="1"/>
    <col min="264" max="264" width="15.7109375" bestFit="1" customWidth="1"/>
    <col min="265" max="265" width="43" bestFit="1" customWidth="1"/>
    <col min="266" max="266" width="36.28515625" customWidth="1"/>
    <col min="513" max="513" width="6.28515625" customWidth="1"/>
    <col min="514" max="514" width="22.7109375" bestFit="1" customWidth="1"/>
    <col min="515" max="515" width="32.42578125" bestFit="1" customWidth="1"/>
    <col min="516" max="516" width="14.140625" bestFit="1" customWidth="1"/>
    <col min="517" max="517" width="5.140625" bestFit="1" customWidth="1"/>
    <col min="518" max="518" width="8.7109375" bestFit="1" customWidth="1"/>
    <col min="519" max="519" width="17.140625" customWidth="1"/>
    <col min="520" max="520" width="15.7109375" bestFit="1" customWidth="1"/>
    <col min="521" max="521" width="43" bestFit="1" customWidth="1"/>
    <col min="522" max="522" width="36.28515625" customWidth="1"/>
    <col min="769" max="769" width="6.28515625" customWidth="1"/>
    <col min="770" max="770" width="22.7109375" bestFit="1" customWidth="1"/>
    <col min="771" max="771" width="32.42578125" bestFit="1" customWidth="1"/>
    <col min="772" max="772" width="14.140625" bestFit="1" customWidth="1"/>
    <col min="773" max="773" width="5.140625" bestFit="1" customWidth="1"/>
    <col min="774" max="774" width="8.7109375" bestFit="1" customWidth="1"/>
    <col min="775" max="775" width="17.140625" customWidth="1"/>
    <col min="776" max="776" width="15.7109375" bestFit="1" customWidth="1"/>
    <col min="777" max="777" width="43" bestFit="1" customWidth="1"/>
    <col min="778" max="778" width="36.28515625" customWidth="1"/>
    <col min="1025" max="1025" width="6.28515625" customWidth="1"/>
    <col min="1026" max="1026" width="22.7109375" bestFit="1" customWidth="1"/>
    <col min="1027" max="1027" width="32.42578125" bestFit="1" customWidth="1"/>
    <col min="1028" max="1028" width="14.140625" bestFit="1" customWidth="1"/>
    <col min="1029" max="1029" width="5.140625" bestFit="1" customWidth="1"/>
    <col min="1030" max="1030" width="8.7109375" bestFit="1" customWidth="1"/>
    <col min="1031" max="1031" width="17.140625" customWidth="1"/>
    <col min="1032" max="1032" width="15.7109375" bestFit="1" customWidth="1"/>
    <col min="1033" max="1033" width="43" bestFit="1" customWidth="1"/>
    <col min="1034" max="1034" width="36.28515625" customWidth="1"/>
    <col min="1281" max="1281" width="6.28515625" customWidth="1"/>
    <col min="1282" max="1282" width="22.7109375" bestFit="1" customWidth="1"/>
    <col min="1283" max="1283" width="32.42578125" bestFit="1" customWidth="1"/>
    <col min="1284" max="1284" width="14.140625" bestFit="1" customWidth="1"/>
    <col min="1285" max="1285" width="5.140625" bestFit="1" customWidth="1"/>
    <col min="1286" max="1286" width="8.7109375" bestFit="1" customWidth="1"/>
    <col min="1287" max="1287" width="17.140625" customWidth="1"/>
    <col min="1288" max="1288" width="15.7109375" bestFit="1" customWidth="1"/>
    <col min="1289" max="1289" width="43" bestFit="1" customWidth="1"/>
    <col min="1290" max="1290" width="36.28515625" customWidth="1"/>
    <col min="1537" max="1537" width="6.28515625" customWidth="1"/>
    <col min="1538" max="1538" width="22.7109375" bestFit="1" customWidth="1"/>
    <col min="1539" max="1539" width="32.42578125" bestFit="1" customWidth="1"/>
    <col min="1540" max="1540" width="14.140625" bestFit="1" customWidth="1"/>
    <col min="1541" max="1541" width="5.140625" bestFit="1" customWidth="1"/>
    <col min="1542" max="1542" width="8.7109375" bestFit="1" customWidth="1"/>
    <col min="1543" max="1543" width="17.140625" customWidth="1"/>
    <col min="1544" max="1544" width="15.7109375" bestFit="1" customWidth="1"/>
    <col min="1545" max="1545" width="43" bestFit="1" customWidth="1"/>
    <col min="1546" max="1546" width="36.28515625" customWidth="1"/>
    <col min="1793" max="1793" width="6.28515625" customWidth="1"/>
    <col min="1794" max="1794" width="22.7109375" bestFit="1" customWidth="1"/>
    <col min="1795" max="1795" width="32.42578125" bestFit="1" customWidth="1"/>
    <col min="1796" max="1796" width="14.140625" bestFit="1" customWidth="1"/>
    <col min="1797" max="1797" width="5.140625" bestFit="1" customWidth="1"/>
    <col min="1798" max="1798" width="8.7109375" bestFit="1" customWidth="1"/>
    <col min="1799" max="1799" width="17.140625" customWidth="1"/>
    <col min="1800" max="1800" width="15.7109375" bestFit="1" customWidth="1"/>
    <col min="1801" max="1801" width="43" bestFit="1" customWidth="1"/>
    <col min="1802" max="1802" width="36.28515625" customWidth="1"/>
    <col min="2049" max="2049" width="6.28515625" customWidth="1"/>
    <col min="2050" max="2050" width="22.7109375" bestFit="1" customWidth="1"/>
    <col min="2051" max="2051" width="32.42578125" bestFit="1" customWidth="1"/>
    <col min="2052" max="2052" width="14.140625" bestFit="1" customWidth="1"/>
    <col min="2053" max="2053" width="5.140625" bestFit="1" customWidth="1"/>
    <col min="2054" max="2054" width="8.7109375" bestFit="1" customWidth="1"/>
    <col min="2055" max="2055" width="17.140625" customWidth="1"/>
    <col min="2056" max="2056" width="15.7109375" bestFit="1" customWidth="1"/>
    <col min="2057" max="2057" width="43" bestFit="1" customWidth="1"/>
    <col min="2058" max="2058" width="36.28515625" customWidth="1"/>
    <col min="2305" max="2305" width="6.28515625" customWidth="1"/>
    <col min="2306" max="2306" width="22.7109375" bestFit="1" customWidth="1"/>
    <col min="2307" max="2307" width="32.42578125" bestFit="1" customWidth="1"/>
    <col min="2308" max="2308" width="14.140625" bestFit="1" customWidth="1"/>
    <col min="2309" max="2309" width="5.140625" bestFit="1" customWidth="1"/>
    <col min="2310" max="2310" width="8.7109375" bestFit="1" customWidth="1"/>
    <col min="2311" max="2311" width="17.140625" customWidth="1"/>
    <col min="2312" max="2312" width="15.7109375" bestFit="1" customWidth="1"/>
    <col min="2313" max="2313" width="43" bestFit="1" customWidth="1"/>
    <col min="2314" max="2314" width="36.28515625" customWidth="1"/>
    <col min="2561" max="2561" width="6.28515625" customWidth="1"/>
    <col min="2562" max="2562" width="22.7109375" bestFit="1" customWidth="1"/>
    <col min="2563" max="2563" width="32.42578125" bestFit="1" customWidth="1"/>
    <col min="2564" max="2564" width="14.140625" bestFit="1" customWidth="1"/>
    <col min="2565" max="2565" width="5.140625" bestFit="1" customWidth="1"/>
    <col min="2566" max="2566" width="8.7109375" bestFit="1" customWidth="1"/>
    <col min="2567" max="2567" width="17.140625" customWidth="1"/>
    <col min="2568" max="2568" width="15.7109375" bestFit="1" customWidth="1"/>
    <col min="2569" max="2569" width="43" bestFit="1" customWidth="1"/>
    <col min="2570" max="2570" width="36.28515625" customWidth="1"/>
    <col min="2817" max="2817" width="6.28515625" customWidth="1"/>
    <col min="2818" max="2818" width="22.7109375" bestFit="1" customWidth="1"/>
    <col min="2819" max="2819" width="32.42578125" bestFit="1" customWidth="1"/>
    <col min="2820" max="2820" width="14.140625" bestFit="1" customWidth="1"/>
    <col min="2821" max="2821" width="5.140625" bestFit="1" customWidth="1"/>
    <col min="2822" max="2822" width="8.7109375" bestFit="1" customWidth="1"/>
    <col min="2823" max="2823" width="17.140625" customWidth="1"/>
    <col min="2824" max="2824" width="15.7109375" bestFit="1" customWidth="1"/>
    <col min="2825" max="2825" width="43" bestFit="1" customWidth="1"/>
    <col min="2826" max="2826" width="36.28515625" customWidth="1"/>
    <col min="3073" max="3073" width="6.28515625" customWidth="1"/>
    <col min="3074" max="3074" width="22.7109375" bestFit="1" customWidth="1"/>
    <col min="3075" max="3075" width="32.42578125" bestFit="1" customWidth="1"/>
    <col min="3076" max="3076" width="14.140625" bestFit="1" customWidth="1"/>
    <col min="3077" max="3077" width="5.140625" bestFit="1" customWidth="1"/>
    <col min="3078" max="3078" width="8.7109375" bestFit="1" customWidth="1"/>
    <col min="3079" max="3079" width="17.140625" customWidth="1"/>
    <col min="3080" max="3080" width="15.7109375" bestFit="1" customWidth="1"/>
    <col min="3081" max="3081" width="43" bestFit="1" customWidth="1"/>
    <col min="3082" max="3082" width="36.28515625" customWidth="1"/>
    <col min="3329" max="3329" width="6.28515625" customWidth="1"/>
    <col min="3330" max="3330" width="22.7109375" bestFit="1" customWidth="1"/>
    <col min="3331" max="3331" width="32.42578125" bestFit="1" customWidth="1"/>
    <col min="3332" max="3332" width="14.140625" bestFit="1" customWidth="1"/>
    <col min="3333" max="3333" width="5.140625" bestFit="1" customWidth="1"/>
    <col min="3334" max="3334" width="8.7109375" bestFit="1" customWidth="1"/>
    <col min="3335" max="3335" width="17.140625" customWidth="1"/>
    <col min="3336" max="3336" width="15.7109375" bestFit="1" customWidth="1"/>
    <col min="3337" max="3337" width="43" bestFit="1" customWidth="1"/>
    <col min="3338" max="3338" width="36.28515625" customWidth="1"/>
    <col min="3585" max="3585" width="6.28515625" customWidth="1"/>
    <col min="3586" max="3586" width="22.7109375" bestFit="1" customWidth="1"/>
    <col min="3587" max="3587" width="32.42578125" bestFit="1" customWidth="1"/>
    <col min="3588" max="3588" width="14.140625" bestFit="1" customWidth="1"/>
    <col min="3589" max="3589" width="5.140625" bestFit="1" customWidth="1"/>
    <col min="3590" max="3590" width="8.7109375" bestFit="1" customWidth="1"/>
    <col min="3591" max="3591" width="17.140625" customWidth="1"/>
    <col min="3592" max="3592" width="15.7109375" bestFit="1" customWidth="1"/>
    <col min="3593" max="3593" width="43" bestFit="1" customWidth="1"/>
    <col min="3594" max="3594" width="36.28515625" customWidth="1"/>
    <col min="3841" max="3841" width="6.28515625" customWidth="1"/>
    <col min="3842" max="3842" width="22.7109375" bestFit="1" customWidth="1"/>
    <col min="3843" max="3843" width="32.42578125" bestFit="1" customWidth="1"/>
    <col min="3844" max="3844" width="14.140625" bestFit="1" customWidth="1"/>
    <col min="3845" max="3845" width="5.140625" bestFit="1" customWidth="1"/>
    <col min="3846" max="3846" width="8.7109375" bestFit="1" customWidth="1"/>
    <col min="3847" max="3847" width="17.140625" customWidth="1"/>
    <col min="3848" max="3848" width="15.7109375" bestFit="1" customWidth="1"/>
    <col min="3849" max="3849" width="43" bestFit="1" customWidth="1"/>
    <col min="3850" max="3850" width="36.28515625" customWidth="1"/>
    <col min="4097" max="4097" width="6.28515625" customWidth="1"/>
    <col min="4098" max="4098" width="22.7109375" bestFit="1" customWidth="1"/>
    <col min="4099" max="4099" width="32.42578125" bestFit="1" customWidth="1"/>
    <col min="4100" max="4100" width="14.140625" bestFit="1" customWidth="1"/>
    <col min="4101" max="4101" width="5.140625" bestFit="1" customWidth="1"/>
    <col min="4102" max="4102" width="8.7109375" bestFit="1" customWidth="1"/>
    <col min="4103" max="4103" width="17.140625" customWidth="1"/>
    <col min="4104" max="4104" width="15.7109375" bestFit="1" customWidth="1"/>
    <col min="4105" max="4105" width="43" bestFit="1" customWidth="1"/>
    <col min="4106" max="4106" width="36.28515625" customWidth="1"/>
    <col min="4353" max="4353" width="6.28515625" customWidth="1"/>
    <col min="4354" max="4354" width="22.7109375" bestFit="1" customWidth="1"/>
    <col min="4355" max="4355" width="32.42578125" bestFit="1" customWidth="1"/>
    <col min="4356" max="4356" width="14.140625" bestFit="1" customWidth="1"/>
    <col min="4357" max="4357" width="5.140625" bestFit="1" customWidth="1"/>
    <col min="4358" max="4358" width="8.7109375" bestFit="1" customWidth="1"/>
    <col min="4359" max="4359" width="17.140625" customWidth="1"/>
    <col min="4360" max="4360" width="15.7109375" bestFit="1" customWidth="1"/>
    <col min="4361" max="4361" width="43" bestFit="1" customWidth="1"/>
    <col min="4362" max="4362" width="36.28515625" customWidth="1"/>
    <col min="4609" max="4609" width="6.28515625" customWidth="1"/>
    <col min="4610" max="4610" width="22.7109375" bestFit="1" customWidth="1"/>
    <col min="4611" max="4611" width="32.42578125" bestFit="1" customWidth="1"/>
    <col min="4612" max="4612" width="14.140625" bestFit="1" customWidth="1"/>
    <col min="4613" max="4613" width="5.140625" bestFit="1" customWidth="1"/>
    <col min="4614" max="4614" width="8.7109375" bestFit="1" customWidth="1"/>
    <col min="4615" max="4615" width="17.140625" customWidth="1"/>
    <col min="4616" max="4616" width="15.7109375" bestFit="1" customWidth="1"/>
    <col min="4617" max="4617" width="43" bestFit="1" customWidth="1"/>
    <col min="4618" max="4618" width="36.28515625" customWidth="1"/>
    <col min="4865" max="4865" width="6.28515625" customWidth="1"/>
    <col min="4866" max="4866" width="22.7109375" bestFit="1" customWidth="1"/>
    <col min="4867" max="4867" width="32.42578125" bestFit="1" customWidth="1"/>
    <col min="4868" max="4868" width="14.140625" bestFit="1" customWidth="1"/>
    <col min="4869" max="4869" width="5.140625" bestFit="1" customWidth="1"/>
    <col min="4870" max="4870" width="8.7109375" bestFit="1" customWidth="1"/>
    <col min="4871" max="4871" width="17.140625" customWidth="1"/>
    <col min="4872" max="4872" width="15.7109375" bestFit="1" customWidth="1"/>
    <col min="4873" max="4873" width="43" bestFit="1" customWidth="1"/>
    <col min="4874" max="4874" width="36.28515625" customWidth="1"/>
    <col min="5121" max="5121" width="6.28515625" customWidth="1"/>
    <col min="5122" max="5122" width="22.7109375" bestFit="1" customWidth="1"/>
    <col min="5123" max="5123" width="32.42578125" bestFit="1" customWidth="1"/>
    <col min="5124" max="5124" width="14.140625" bestFit="1" customWidth="1"/>
    <col min="5125" max="5125" width="5.140625" bestFit="1" customWidth="1"/>
    <col min="5126" max="5126" width="8.7109375" bestFit="1" customWidth="1"/>
    <col min="5127" max="5127" width="17.140625" customWidth="1"/>
    <col min="5128" max="5128" width="15.7109375" bestFit="1" customWidth="1"/>
    <col min="5129" max="5129" width="43" bestFit="1" customWidth="1"/>
    <col min="5130" max="5130" width="36.28515625" customWidth="1"/>
    <col min="5377" max="5377" width="6.28515625" customWidth="1"/>
    <col min="5378" max="5378" width="22.7109375" bestFit="1" customWidth="1"/>
    <col min="5379" max="5379" width="32.42578125" bestFit="1" customWidth="1"/>
    <col min="5380" max="5380" width="14.140625" bestFit="1" customWidth="1"/>
    <col min="5381" max="5381" width="5.140625" bestFit="1" customWidth="1"/>
    <col min="5382" max="5382" width="8.7109375" bestFit="1" customWidth="1"/>
    <col min="5383" max="5383" width="17.140625" customWidth="1"/>
    <col min="5384" max="5384" width="15.7109375" bestFit="1" customWidth="1"/>
    <col min="5385" max="5385" width="43" bestFit="1" customWidth="1"/>
    <col min="5386" max="5386" width="36.28515625" customWidth="1"/>
    <col min="5633" max="5633" width="6.28515625" customWidth="1"/>
    <col min="5634" max="5634" width="22.7109375" bestFit="1" customWidth="1"/>
    <col min="5635" max="5635" width="32.42578125" bestFit="1" customWidth="1"/>
    <col min="5636" max="5636" width="14.140625" bestFit="1" customWidth="1"/>
    <col min="5637" max="5637" width="5.140625" bestFit="1" customWidth="1"/>
    <col min="5638" max="5638" width="8.7109375" bestFit="1" customWidth="1"/>
    <col min="5639" max="5639" width="17.140625" customWidth="1"/>
    <col min="5640" max="5640" width="15.7109375" bestFit="1" customWidth="1"/>
    <col min="5641" max="5641" width="43" bestFit="1" customWidth="1"/>
    <col min="5642" max="5642" width="36.28515625" customWidth="1"/>
    <col min="5889" max="5889" width="6.28515625" customWidth="1"/>
    <col min="5890" max="5890" width="22.7109375" bestFit="1" customWidth="1"/>
    <col min="5891" max="5891" width="32.42578125" bestFit="1" customWidth="1"/>
    <col min="5892" max="5892" width="14.140625" bestFit="1" customWidth="1"/>
    <col min="5893" max="5893" width="5.140625" bestFit="1" customWidth="1"/>
    <col min="5894" max="5894" width="8.7109375" bestFit="1" customWidth="1"/>
    <col min="5895" max="5895" width="17.140625" customWidth="1"/>
    <col min="5896" max="5896" width="15.7109375" bestFit="1" customWidth="1"/>
    <col min="5897" max="5897" width="43" bestFit="1" customWidth="1"/>
    <col min="5898" max="5898" width="36.28515625" customWidth="1"/>
    <col min="6145" max="6145" width="6.28515625" customWidth="1"/>
    <col min="6146" max="6146" width="22.7109375" bestFit="1" customWidth="1"/>
    <col min="6147" max="6147" width="32.42578125" bestFit="1" customWidth="1"/>
    <col min="6148" max="6148" width="14.140625" bestFit="1" customWidth="1"/>
    <col min="6149" max="6149" width="5.140625" bestFit="1" customWidth="1"/>
    <col min="6150" max="6150" width="8.7109375" bestFit="1" customWidth="1"/>
    <col min="6151" max="6151" width="17.140625" customWidth="1"/>
    <col min="6152" max="6152" width="15.7109375" bestFit="1" customWidth="1"/>
    <col min="6153" max="6153" width="43" bestFit="1" customWidth="1"/>
    <col min="6154" max="6154" width="36.28515625" customWidth="1"/>
    <col min="6401" max="6401" width="6.28515625" customWidth="1"/>
    <col min="6402" max="6402" width="22.7109375" bestFit="1" customWidth="1"/>
    <col min="6403" max="6403" width="32.42578125" bestFit="1" customWidth="1"/>
    <col min="6404" max="6404" width="14.140625" bestFit="1" customWidth="1"/>
    <col min="6405" max="6405" width="5.140625" bestFit="1" customWidth="1"/>
    <col min="6406" max="6406" width="8.7109375" bestFit="1" customWidth="1"/>
    <col min="6407" max="6407" width="17.140625" customWidth="1"/>
    <col min="6408" max="6408" width="15.7109375" bestFit="1" customWidth="1"/>
    <col min="6409" max="6409" width="43" bestFit="1" customWidth="1"/>
    <col min="6410" max="6410" width="36.28515625" customWidth="1"/>
    <col min="6657" max="6657" width="6.28515625" customWidth="1"/>
    <col min="6658" max="6658" width="22.7109375" bestFit="1" customWidth="1"/>
    <col min="6659" max="6659" width="32.42578125" bestFit="1" customWidth="1"/>
    <col min="6660" max="6660" width="14.140625" bestFit="1" customWidth="1"/>
    <col min="6661" max="6661" width="5.140625" bestFit="1" customWidth="1"/>
    <col min="6662" max="6662" width="8.7109375" bestFit="1" customWidth="1"/>
    <col min="6663" max="6663" width="17.140625" customWidth="1"/>
    <col min="6664" max="6664" width="15.7109375" bestFit="1" customWidth="1"/>
    <col min="6665" max="6665" width="43" bestFit="1" customWidth="1"/>
    <col min="6666" max="6666" width="36.28515625" customWidth="1"/>
    <col min="6913" max="6913" width="6.28515625" customWidth="1"/>
    <col min="6914" max="6914" width="22.7109375" bestFit="1" customWidth="1"/>
    <col min="6915" max="6915" width="32.42578125" bestFit="1" customWidth="1"/>
    <col min="6916" max="6916" width="14.140625" bestFit="1" customWidth="1"/>
    <col min="6917" max="6917" width="5.140625" bestFit="1" customWidth="1"/>
    <col min="6918" max="6918" width="8.7109375" bestFit="1" customWidth="1"/>
    <col min="6919" max="6919" width="17.140625" customWidth="1"/>
    <col min="6920" max="6920" width="15.7109375" bestFit="1" customWidth="1"/>
    <col min="6921" max="6921" width="43" bestFit="1" customWidth="1"/>
    <col min="6922" max="6922" width="36.28515625" customWidth="1"/>
    <col min="7169" max="7169" width="6.28515625" customWidth="1"/>
    <col min="7170" max="7170" width="22.7109375" bestFit="1" customWidth="1"/>
    <col min="7171" max="7171" width="32.42578125" bestFit="1" customWidth="1"/>
    <col min="7172" max="7172" width="14.140625" bestFit="1" customWidth="1"/>
    <col min="7173" max="7173" width="5.140625" bestFit="1" customWidth="1"/>
    <col min="7174" max="7174" width="8.7109375" bestFit="1" customWidth="1"/>
    <col min="7175" max="7175" width="17.140625" customWidth="1"/>
    <col min="7176" max="7176" width="15.7109375" bestFit="1" customWidth="1"/>
    <col min="7177" max="7177" width="43" bestFit="1" customWidth="1"/>
    <col min="7178" max="7178" width="36.28515625" customWidth="1"/>
    <col min="7425" max="7425" width="6.28515625" customWidth="1"/>
    <col min="7426" max="7426" width="22.7109375" bestFit="1" customWidth="1"/>
    <col min="7427" max="7427" width="32.42578125" bestFit="1" customWidth="1"/>
    <col min="7428" max="7428" width="14.140625" bestFit="1" customWidth="1"/>
    <col min="7429" max="7429" width="5.140625" bestFit="1" customWidth="1"/>
    <col min="7430" max="7430" width="8.7109375" bestFit="1" customWidth="1"/>
    <col min="7431" max="7431" width="17.140625" customWidth="1"/>
    <col min="7432" max="7432" width="15.7109375" bestFit="1" customWidth="1"/>
    <col min="7433" max="7433" width="43" bestFit="1" customWidth="1"/>
    <col min="7434" max="7434" width="36.28515625" customWidth="1"/>
    <col min="7681" max="7681" width="6.28515625" customWidth="1"/>
    <col min="7682" max="7682" width="22.7109375" bestFit="1" customWidth="1"/>
    <col min="7683" max="7683" width="32.42578125" bestFit="1" customWidth="1"/>
    <col min="7684" max="7684" width="14.140625" bestFit="1" customWidth="1"/>
    <col min="7685" max="7685" width="5.140625" bestFit="1" customWidth="1"/>
    <col min="7686" max="7686" width="8.7109375" bestFit="1" customWidth="1"/>
    <col min="7687" max="7687" width="17.140625" customWidth="1"/>
    <col min="7688" max="7688" width="15.7109375" bestFit="1" customWidth="1"/>
    <col min="7689" max="7689" width="43" bestFit="1" customWidth="1"/>
    <col min="7690" max="7690" width="36.28515625" customWidth="1"/>
    <col min="7937" max="7937" width="6.28515625" customWidth="1"/>
    <col min="7938" max="7938" width="22.7109375" bestFit="1" customWidth="1"/>
    <col min="7939" max="7939" width="32.42578125" bestFit="1" customWidth="1"/>
    <col min="7940" max="7940" width="14.140625" bestFit="1" customWidth="1"/>
    <col min="7941" max="7941" width="5.140625" bestFit="1" customWidth="1"/>
    <col min="7942" max="7942" width="8.7109375" bestFit="1" customWidth="1"/>
    <col min="7943" max="7943" width="17.140625" customWidth="1"/>
    <col min="7944" max="7944" width="15.7109375" bestFit="1" customWidth="1"/>
    <col min="7945" max="7945" width="43" bestFit="1" customWidth="1"/>
    <col min="7946" max="7946" width="36.28515625" customWidth="1"/>
    <col min="8193" max="8193" width="6.28515625" customWidth="1"/>
    <col min="8194" max="8194" width="22.7109375" bestFit="1" customWidth="1"/>
    <col min="8195" max="8195" width="32.42578125" bestFit="1" customWidth="1"/>
    <col min="8196" max="8196" width="14.140625" bestFit="1" customWidth="1"/>
    <col min="8197" max="8197" width="5.140625" bestFit="1" customWidth="1"/>
    <col min="8198" max="8198" width="8.7109375" bestFit="1" customWidth="1"/>
    <col min="8199" max="8199" width="17.140625" customWidth="1"/>
    <col min="8200" max="8200" width="15.7109375" bestFit="1" customWidth="1"/>
    <col min="8201" max="8201" width="43" bestFit="1" customWidth="1"/>
    <col min="8202" max="8202" width="36.28515625" customWidth="1"/>
    <col min="8449" max="8449" width="6.28515625" customWidth="1"/>
    <col min="8450" max="8450" width="22.7109375" bestFit="1" customWidth="1"/>
    <col min="8451" max="8451" width="32.42578125" bestFit="1" customWidth="1"/>
    <col min="8452" max="8452" width="14.140625" bestFit="1" customWidth="1"/>
    <col min="8453" max="8453" width="5.140625" bestFit="1" customWidth="1"/>
    <col min="8454" max="8454" width="8.7109375" bestFit="1" customWidth="1"/>
    <col min="8455" max="8455" width="17.140625" customWidth="1"/>
    <col min="8456" max="8456" width="15.7109375" bestFit="1" customWidth="1"/>
    <col min="8457" max="8457" width="43" bestFit="1" customWidth="1"/>
    <col min="8458" max="8458" width="36.28515625" customWidth="1"/>
    <col min="8705" max="8705" width="6.28515625" customWidth="1"/>
    <col min="8706" max="8706" width="22.7109375" bestFit="1" customWidth="1"/>
    <col min="8707" max="8707" width="32.42578125" bestFit="1" customWidth="1"/>
    <col min="8708" max="8708" width="14.140625" bestFit="1" customWidth="1"/>
    <col min="8709" max="8709" width="5.140625" bestFit="1" customWidth="1"/>
    <col min="8710" max="8710" width="8.7109375" bestFit="1" customWidth="1"/>
    <col min="8711" max="8711" width="17.140625" customWidth="1"/>
    <col min="8712" max="8712" width="15.7109375" bestFit="1" customWidth="1"/>
    <col min="8713" max="8713" width="43" bestFit="1" customWidth="1"/>
    <col min="8714" max="8714" width="36.28515625" customWidth="1"/>
    <col min="8961" max="8961" width="6.28515625" customWidth="1"/>
    <col min="8962" max="8962" width="22.7109375" bestFit="1" customWidth="1"/>
    <col min="8963" max="8963" width="32.42578125" bestFit="1" customWidth="1"/>
    <col min="8964" max="8964" width="14.140625" bestFit="1" customWidth="1"/>
    <col min="8965" max="8965" width="5.140625" bestFit="1" customWidth="1"/>
    <col min="8966" max="8966" width="8.7109375" bestFit="1" customWidth="1"/>
    <col min="8967" max="8967" width="17.140625" customWidth="1"/>
    <col min="8968" max="8968" width="15.7109375" bestFit="1" customWidth="1"/>
    <col min="8969" max="8969" width="43" bestFit="1" customWidth="1"/>
    <col min="8970" max="8970" width="36.28515625" customWidth="1"/>
    <col min="9217" max="9217" width="6.28515625" customWidth="1"/>
    <col min="9218" max="9218" width="22.7109375" bestFit="1" customWidth="1"/>
    <col min="9219" max="9219" width="32.42578125" bestFit="1" customWidth="1"/>
    <col min="9220" max="9220" width="14.140625" bestFit="1" customWidth="1"/>
    <col min="9221" max="9221" width="5.140625" bestFit="1" customWidth="1"/>
    <col min="9222" max="9222" width="8.7109375" bestFit="1" customWidth="1"/>
    <col min="9223" max="9223" width="17.140625" customWidth="1"/>
    <col min="9224" max="9224" width="15.7109375" bestFit="1" customWidth="1"/>
    <col min="9225" max="9225" width="43" bestFit="1" customWidth="1"/>
    <col min="9226" max="9226" width="36.28515625" customWidth="1"/>
    <col min="9473" max="9473" width="6.28515625" customWidth="1"/>
    <col min="9474" max="9474" width="22.7109375" bestFit="1" customWidth="1"/>
    <col min="9475" max="9475" width="32.42578125" bestFit="1" customWidth="1"/>
    <col min="9476" max="9476" width="14.140625" bestFit="1" customWidth="1"/>
    <col min="9477" max="9477" width="5.140625" bestFit="1" customWidth="1"/>
    <col min="9478" max="9478" width="8.7109375" bestFit="1" customWidth="1"/>
    <col min="9479" max="9479" width="17.140625" customWidth="1"/>
    <col min="9480" max="9480" width="15.7109375" bestFit="1" customWidth="1"/>
    <col min="9481" max="9481" width="43" bestFit="1" customWidth="1"/>
    <col min="9482" max="9482" width="36.28515625" customWidth="1"/>
    <col min="9729" max="9729" width="6.28515625" customWidth="1"/>
    <col min="9730" max="9730" width="22.7109375" bestFit="1" customWidth="1"/>
    <col min="9731" max="9731" width="32.42578125" bestFit="1" customWidth="1"/>
    <col min="9732" max="9732" width="14.140625" bestFit="1" customWidth="1"/>
    <col min="9733" max="9733" width="5.140625" bestFit="1" customWidth="1"/>
    <col min="9734" max="9734" width="8.7109375" bestFit="1" customWidth="1"/>
    <col min="9735" max="9735" width="17.140625" customWidth="1"/>
    <col min="9736" max="9736" width="15.7109375" bestFit="1" customWidth="1"/>
    <col min="9737" max="9737" width="43" bestFit="1" customWidth="1"/>
    <col min="9738" max="9738" width="36.28515625" customWidth="1"/>
    <col min="9985" max="9985" width="6.28515625" customWidth="1"/>
    <col min="9986" max="9986" width="22.7109375" bestFit="1" customWidth="1"/>
    <col min="9987" max="9987" width="32.42578125" bestFit="1" customWidth="1"/>
    <col min="9988" max="9988" width="14.140625" bestFit="1" customWidth="1"/>
    <col min="9989" max="9989" width="5.140625" bestFit="1" customWidth="1"/>
    <col min="9990" max="9990" width="8.7109375" bestFit="1" customWidth="1"/>
    <col min="9991" max="9991" width="17.140625" customWidth="1"/>
    <col min="9992" max="9992" width="15.7109375" bestFit="1" customWidth="1"/>
    <col min="9993" max="9993" width="43" bestFit="1" customWidth="1"/>
    <col min="9994" max="9994" width="36.28515625" customWidth="1"/>
    <col min="10241" max="10241" width="6.28515625" customWidth="1"/>
    <col min="10242" max="10242" width="22.7109375" bestFit="1" customWidth="1"/>
    <col min="10243" max="10243" width="32.42578125" bestFit="1" customWidth="1"/>
    <col min="10244" max="10244" width="14.140625" bestFit="1" customWidth="1"/>
    <col min="10245" max="10245" width="5.140625" bestFit="1" customWidth="1"/>
    <col min="10246" max="10246" width="8.7109375" bestFit="1" customWidth="1"/>
    <col min="10247" max="10247" width="17.140625" customWidth="1"/>
    <col min="10248" max="10248" width="15.7109375" bestFit="1" customWidth="1"/>
    <col min="10249" max="10249" width="43" bestFit="1" customWidth="1"/>
    <col min="10250" max="10250" width="36.28515625" customWidth="1"/>
    <col min="10497" max="10497" width="6.28515625" customWidth="1"/>
    <col min="10498" max="10498" width="22.7109375" bestFit="1" customWidth="1"/>
    <col min="10499" max="10499" width="32.42578125" bestFit="1" customWidth="1"/>
    <col min="10500" max="10500" width="14.140625" bestFit="1" customWidth="1"/>
    <col min="10501" max="10501" width="5.140625" bestFit="1" customWidth="1"/>
    <col min="10502" max="10502" width="8.7109375" bestFit="1" customWidth="1"/>
    <col min="10503" max="10503" width="17.140625" customWidth="1"/>
    <col min="10504" max="10504" width="15.7109375" bestFit="1" customWidth="1"/>
    <col min="10505" max="10505" width="43" bestFit="1" customWidth="1"/>
    <col min="10506" max="10506" width="36.28515625" customWidth="1"/>
    <col min="10753" max="10753" width="6.28515625" customWidth="1"/>
    <col min="10754" max="10754" width="22.7109375" bestFit="1" customWidth="1"/>
    <col min="10755" max="10755" width="32.42578125" bestFit="1" customWidth="1"/>
    <col min="10756" max="10756" width="14.140625" bestFit="1" customWidth="1"/>
    <col min="10757" max="10757" width="5.140625" bestFit="1" customWidth="1"/>
    <col min="10758" max="10758" width="8.7109375" bestFit="1" customWidth="1"/>
    <col min="10759" max="10759" width="17.140625" customWidth="1"/>
    <col min="10760" max="10760" width="15.7109375" bestFit="1" customWidth="1"/>
    <col min="10761" max="10761" width="43" bestFit="1" customWidth="1"/>
    <col min="10762" max="10762" width="36.28515625" customWidth="1"/>
    <col min="11009" max="11009" width="6.28515625" customWidth="1"/>
    <col min="11010" max="11010" width="22.7109375" bestFit="1" customWidth="1"/>
    <col min="11011" max="11011" width="32.42578125" bestFit="1" customWidth="1"/>
    <col min="11012" max="11012" width="14.140625" bestFit="1" customWidth="1"/>
    <col min="11013" max="11013" width="5.140625" bestFit="1" customWidth="1"/>
    <col min="11014" max="11014" width="8.7109375" bestFit="1" customWidth="1"/>
    <col min="11015" max="11015" width="17.140625" customWidth="1"/>
    <col min="11016" max="11016" width="15.7109375" bestFit="1" customWidth="1"/>
    <col min="11017" max="11017" width="43" bestFit="1" customWidth="1"/>
    <col min="11018" max="11018" width="36.28515625" customWidth="1"/>
    <col min="11265" max="11265" width="6.28515625" customWidth="1"/>
    <col min="11266" max="11266" width="22.7109375" bestFit="1" customWidth="1"/>
    <col min="11267" max="11267" width="32.42578125" bestFit="1" customWidth="1"/>
    <col min="11268" max="11268" width="14.140625" bestFit="1" customWidth="1"/>
    <col min="11269" max="11269" width="5.140625" bestFit="1" customWidth="1"/>
    <col min="11270" max="11270" width="8.7109375" bestFit="1" customWidth="1"/>
    <col min="11271" max="11271" width="17.140625" customWidth="1"/>
    <col min="11272" max="11272" width="15.7109375" bestFit="1" customWidth="1"/>
    <col min="11273" max="11273" width="43" bestFit="1" customWidth="1"/>
    <col min="11274" max="11274" width="36.28515625" customWidth="1"/>
    <col min="11521" max="11521" width="6.28515625" customWidth="1"/>
    <col min="11522" max="11522" width="22.7109375" bestFit="1" customWidth="1"/>
    <col min="11523" max="11523" width="32.42578125" bestFit="1" customWidth="1"/>
    <col min="11524" max="11524" width="14.140625" bestFit="1" customWidth="1"/>
    <col min="11525" max="11525" width="5.140625" bestFit="1" customWidth="1"/>
    <col min="11526" max="11526" width="8.7109375" bestFit="1" customWidth="1"/>
    <col min="11527" max="11527" width="17.140625" customWidth="1"/>
    <col min="11528" max="11528" width="15.7109375" bestFit="1" customWidth="1"/>
    <col min="11529" max="11529" width="43" bestFit="1" customWidth="1"/>
    <col min="11530" max="11530" width="36.28515625" customWidth="1"/>
    <col min="11777" max="11777" width="6.28515625" customWidth="1"/>
    <col min="11778" max="11778" width="22.7109375" bestFit="1" customWidth="1"/>
    <col min="11779" max="11779" width="32.42578125" bestFit="1" customWidth="1"/>
    <col min="11780" max="11780" width="14.140625" bestFit="1" customWidth="1"/>
    <col min="11781" max="11781" width="5.140625" bestFit="1" customWidth="1"/>
    <col min="11782" max="11782" width="8.7109375" bestFit="1" customWidth="1"/>
    <col min="11783" max="11783" width="17.140625" customWidth="1"/>
    <col min="11784" max="11784" width="15.7109375" bestFit="1" customWidth="1"/>
    <col min="11785" max="11785" width="43" bestFit="1" customWidth="1"/>
    <col min="11786" max="11786" width="36.28515625" customWidth="1"/>
    <col min="12033" max="12033" width="6.28515625" customWidth="1"/>
    <col min="12034" max="12034" width="22.7109375" bestFit="1" customWidth="1"/>
    <col min="12035" max="12035" width="32.42578125" bestFit="1" customWidth="1"/>
    <col min="12036" max="12036" width="14.140625" bestFit="1" customWidth="1"/>
    <col min="12037" max="12037" width="5.140625" bestFit="1" customWidth="1"/>
    <col min="12038" max="12038" width="8.7109375" bestFit="1" customWidth="1"/>
    <col min="12039" max="12039" width="17.140625" customWidth="1"/>
    <col min="12040" max="12040" width="15.7109375" bestFit="1" customWidth="1"/>
    <col min="12041" max="12041" width="43" bestFit="1" customWidth="1"/>
    <col min="12042" max="12042" width="36.28515625" customWidth="1"/>
    <col min="12289" max="12289" width="6.28515625" customWidth="1"/>
    <col min="12290" max="12290" width="22.7109375" bestFit="1" customWidth="1"/>
    <col min="12291" max="12291" width="32.42578125" bestFit="1" customWidth="1"/>
    <col min="12292" max="12292" width="14.140625" bestFit="1" customWidth="1"/>
    <col min="12293" max="12293" width="5.140625" bestFit="1" customWidth="1"/>
    <col min="12294" max="12294" width="8.7109375" bestFit="1" customWidth="1"/>
    <col min="12295" max="12295" width="17.140625" customWidth="1"/>
    <col min="12296" max="12296" width="15.7109375" bestFit="1" customWidth="1"/>
    <col min="12297" max="12297" width="43" bestFit="1" customWidth="1"/>
    <col min="12298" max="12298" width="36.28515625" customWidth="1"/>
    <col min="12545" max="12545" width="6.28515625" customWidth="1"/>
    <col min="12546" max="12546" width="22.7109375" bestFit="1" customWidth="1"/>
    <col min="12547" max="12547" width="32.42578125" bestFit="1" customWidth="1"/>
    <col min="12548" max="12548" width="14.140625" bestFit="1" customWidth="1"/>
    <col min="12549" max="12549" width="5.140625" bestFit="1" customWidth="1"/>
    <col min="12550" max="12550" width="8.7109375" bestFit="1" customWidth="1"/>
    <col min="12551" max="12551" width="17.140625" customWidth="1"/>
    <col min="12552" max="12552" width="15.7109375" bestFit="1" customWidth="1"/>
    <col min="12553" max="12553" width="43" bestFit="1" customWidth="1"/>
    <col min="12554" max="12554" width="36.28515625" customWidth="1"/>
    <col min="12801" max="12801" width="6.28515625" customWidth="1"/>
    <col min="12802" max="12802" width="22.7109375" bestFit="1" customWidth="1"/>
    <col min="12803" max="12803" width="32.42578125" bestFit="1" customWidth="1"/>
    <col min="12804" max="12804" width="14.140625" bestFit="1" customWidth="1"/>
    <col min="12805" max="12805" width="5.140625" bestFit="1" customWidth="1"/>
    <col min="12806" max="12806" width="8.7109375" bestFit="1" customWidth="1"/>
    <col min="12807" max="12807" width="17.140625" customWidth="1"/>
    <col min="12808" max="12808" width="15.7109375" bestFit="1" customWidth="1"/>
    <col min="12809" max="12809" width="43" bestFit="1" customWidth="1"/>
    <col min="12810" max="12810" width="36.28515625" customWidth="1"/>
    <col min="13057" max="13057" width="6.28515625" customWidth="1"/>
    <col min="13058" max="13058" width="22.7109375" bestFit="1" customWidth="1"/>
    <col min="13059" max="13059" width="32.42578125" bestFit="1" customWidth="1"/>
    <col min="13060" max="13060" width="14.140625" bestFit="1" customWidth="1"/>
    <col min="13061" max="13061" width="5.140625" bestFit="1" customWidth="1"/>
    <col min="13062" max="13062" width="8.7109375" bestFit="1" customWidth="1"/>
    <col min="13063" max="13063" width="17.140625" customWidth="1"/>
    <col min="13064" max="13064" width="15.7109375" bestFit="1" customWidth="1"/>
    <col min="13065" max="13065" width="43" bestFit="1" customWidth="1"/>
    <col min="13066" max="13066" width="36.28515625" customWidth="1"/>
    <col min="13313" max="13313" width="6.28515625" customWidth="1"/>
    <col min="13314" max="13314" width="22.7109375" bestFit="1" customWidth="1"/>
    <col min="13315" max="13315" width="32.42578125" bestFit="1" customWidth="1"/>
    <col min="13316" max="13316" width="14.140625" bestFit="1" customWidth="1"/>
    <col min="13317" max="13317" width="5.140625" bestFit="1" customWidth="1"/>
    <col min="13318" max="13318" width="8.7109375" bestFit="1" customWidth="1"/>
    <col min="13319" max="13319" width="17.140625" customWidth="1"/>
    <col min="13320" max="13320" width="15.7109375" bestFit="1" customWidth="1"/>
    <col min="13321" max="13321" width="43" bestFit="1" customWidth="1"/>
    <col min="13322" max="13322" width="36.28515625" customWidth="1"/>
    <col min="13569" max="13569" width="6.28515625" customWidth="1"/>
    <col min="13570" max="13570" width="22.7109375" bestFit="1" customWidth="1"/>
    <col min="13571" max="13571" width="32.42578125" bestFit="1" customWidth="1"/>
    <col min="13572" max="13572" width="14.140625" bestFit="1" customWidth="1"/>
    <col min="13573" max="13573" width="5.140625" bestFit="1" customWidth="1"/>
    <col min="13574" max="13574" width="8.7109375" bestFit="1" customWidth="1"/>
    <col min="13575" max="13575" width="17.140625" customWidth="1"/>
    <col min="13576" max="13576" width="15.7109375" bestFit="1" customWidth="1"/>
    <col min="13577" max="13577" width="43" bestFit="1" customWidth="1"/>
    <col min="13578" max="13578" width="36.28515625" customWidth="1"/>
    <col min="13825" max="13825" width="6.28515625" customWidth="1"/>
    <col min="13826" max="13826" width="22.7109375" bestFit="1" customWidth="1"/>
    <col min="13827" max="13827" width="32.42578125" bestFit="1" customWidth="1"/>
    <col min="13828" max="13828" width="14.140625" bestFit="1" customWidth="1"/>
    <col min="13829" max="13829" width="5.140625" bestFit="1" customWidth="1"/>
    <col min="13830" max="13830" width="8.7109375" bestFit="1" customWidth="1"/>
    <col min="13831" max="13831" width="17.140625" customWidth="1"/>
    <col min="13832" max="13832" width="15.7109375" bestFit="1" customWidth="1"/>
    <col min="13833" max="13833" width="43" bestFit="1" customWidth="1"/>
    <col min="13834" max="13834" width="36.28515625" customWidth="1"/>
    <col min="14081" max="14081" width="6.28515625" customWidth="1"/>
    <col min="14082" max="14082" width="22.7109375" bestFit="1" customWidth="1"/>
    <col min="14083" max="14083" width="32.42578125" bestFit="1" customWidth="1"/>
    <col min="14084" max="14084" width="14.140625" bestFit="1" customWidth="1"/>
    <col min="14085" max="14085" width="5.140625" bestFit="1" customWidth="1"/>
    <col min="14086" max="14086" width="8.7109375" bestFit="1" customWidth="1"/>
    <col min="14087" max="14087" width="17.140625" customWidth="1"/>
    <col min="14088" max="14088" width="15.7109375" bestFit="1" customWidth="1"/>
    <col min="14089" max="14089" width="43" bestFit="1" customWidth="1"/>
    <col min="14090" max="14090" width="36.28515625" customWidth="1"/>
    <col min="14337" max="14337" width="6.28515625" customWidth="1"/>
    <col min="14338" max="14338" width="22.7109375" bestFit="1" customWidth="1"/>
    <col min="14339" max="14339" width="32.42578125" bestFit="1" customWidth="1"/>
    <col min="14340" max="14340" width="14.140625" bestFit="1" customWidth="1"/>
    <col min="14341" max="14341" width="5.140625" bestFit="1" customWidth="1"/>
    <col min="14342" max="14342" width="8.7109375" bestFit="1" customWidth="1"/>
    <col min="14343" max="14343" width="17.140625" customWidth="1"/>
    <col min="14344" max="14344" width="15.7109375" bestFit="1" customWidth="1"/>
    <col min="14345" max="14345" width="43" bestFit="1" customWidth="1"/>
    <col min="14346" max="14346" width="36.28515625" customWidth="1"/>
    <col min="14593" max="14593" width="6.28515625" customWidth="1"/>
    <col min="14594" max="14594" width="22.7109375" bestFit="1" customWidth="1"/>
    <col min="14595" max="14595" width="32.42578125" bestFit="1" customWidth="1"/>
    <col min="14596" max="14596" width="14.140625" bestFit="1" customWidth="1"/>
    <col min="14597" max="14597" width="5.140625" bestFit="1" customWidth="1"/>
    <col min="14598" max="14598" width="8.7109375" bestFit="1" customWidth="1"/>
    <col min="14599" max="14599" width="17.140625" customWidth="1"/>
    <col min="14600" max="14600" width="15.7109375" bestFit="1" customWidth="1"/>
    <col min="14601" max="14601" width="43" bestFit="1" customWidth="1"/>
    <col min="14602" max="14602" width="36.28515625" customWidth="1"/>
    <col min="14849" max="14849" width="6.28515625" customWidth="1"/>
    <col min="14850" max="14850" width="22.7109375" bestFit="1" customWidth="1"/>
    <col min="14851" max="14851" width="32.42578125" bestFit="1" customWidth="1"/>
    <col min="14852" max="14852" width="14.140625" bestFit="1" customWidth="1"/>
    <col min="14853" max="14853" width="5.140625" bestFit="1" customWidth="1"/>
    <col min="14854" max="14854" width="8.7109375" bestFit="1" customWidth="1"/>
    <col min="14855" max="14855" width="17.140625" customWidth="1"/>
    <col min="14856" max="14856" width="15.7109375" bestFit="1" customWidth="1"/>
    <col min="14857" max="14857" width="43" bestFit="1" customWidth="1"/>
    <col min="14858" max="14858" width="36.28515625" customWidth="1"/>
    <col min="15105" max="15105" width="6.28515625" customWidth="1"/>
    <col min="15106" max="15106" width="22.7109375" bestFit="1" customWidth="1"/>
    <col min="15107" max="15107" width="32.42578125" bestFit="1" customWidth="1"/>
    <col min="15108" max="15108" width="14.140625" bestFit="1" customWidth="1"/>
    <col min="15109" max="15109" width="5.140625" bestFit="1" customWidth="1"/>
    <col min="15110" max="15110" width="8.7109375" bestFit="1" customWidth="1"/>
    <col min="15111" max="15111" width="17.140625" customWidth="1"/>
    <col min="15112" max="15112" width="15.7109375" bestFit="1" customWidth="1"/>
    <col min="15113" max="15113" width="43" bestFit="1" customWidth="1"/>
    <col min="15114" max="15114" width="36.28515625" customWidth="1"/>
    <col min="15361" max="15361" width="6.28515625" customWidth="1"/>
    <col min="15362" max="15362" width="22.7109375" bestFit="1" customWidth="1"/>
    <col min="15363" max="15363" width="32.42578125" bestFit="1" customWidth="1"/>
    <col min="15364" max="15364" width="14.140625" bestFit="1" customWidth="1"/>
    <col min="15365" max="15365" width="5.140625" bestFit="1" customWidth="1"/>
    <col min="15366" max="15366" width="8.7109375" bestFit="1" customWidth="1"/>
    <col min="15367" max="15367" width="17.140625" customWidth="1"/>
    <col min="15368" max="15368" width="15.7109375" bestFit="1" customWidth="1"/>
    <col min="15369" max="15369" width="43" bestFit="1" customWidth="1"/>
    <col min="15370" max="15370" width="36.28515625" customWidth="1"/>
    <col min="15617" max="15617" width="6.28515625" customWidth="1"/>
    <col min="15618" max="15618" width="22.7109375" bestFit="1" customWidth="1"/>
    <col min="15619" max="15619" width="32.42578125" bestFit="1" customWidth="1"/>
    <col min="15620" max="15620" width="14.140625" bestFit="1" customWidth="1"/>
    <col min="15621" max="15621" width="5.140625" bestFit="1" customWidth="1"/>
    <col min="15622" max="15622" width="8.7109375" bestFit="1" customWidth="1"/>
    <col min="15623" max="15623" width="17.140625" customWidth="1"/>
    <col min="15624" max="15624" width="15.7109375" bestFit="1" customWidth="1"/>
    <col min="15625" max="15625" width="43" bestFit="1" customWidth="1"/>
    <col min="15626" max="15626" width="36.28515625" customWidth="1"/>
    <col min="15873" max="15873" width="6.28515625" customWidth="1"/>
    <col min="15874" max="15874" width="22.7109375" bestFit="1" customWidth="1"/>
    <col min="15875" max="15875" width="32.42578125" bestFit="1" customWidth="1"/>
    <col min="15876" max="15876" width="14.140625" bestFit="1" customWidth="1"/>
    <col min="15877" max="15877" width="5.140625" bestFit="1" customWidth="1"/>
    <col min="15878" max="15878" width="8.7109375" bestFit="1" customWidth="1"/>
    <col min="15879" max="15879" width="17.140625" customWidth="1"/>
    <col min="15880" max="15880" width="15.7109375" bestFit="1" customWidth="1"/>
    <col min="15881" max="15881" width="43" bestFit="1" customWidth="1"/>
    <col min="15882" max="15882" width="36.28515625" customWidth="1"/>
    <col min="16129" max="16129" width="6.28515625" customWidth="1"/>
    <col min="16130" max="16130" width="22.7109375" bestFit="1" customWidth="1"/>
    <col min="16131" max="16131" width="32.42578125" bestFit="1" customWidth="1"/>
    <col min="16132" max="16132" width="14.140625" bestFit="1" customWidth="1"/>
    <col min="16133" max="16133" width="5.140625" bestFit="1" customWidth="1"/>
    <col min="16134" max="16134" width="8.7109375" bestFit="1" customWidth="1"/>
    <col min="16135" max="16135" width="17.140625" customWidth="1"/>
    <col min="16136" max="16136" width="15.7109375" bestFit="1" customWidth="1"/>
    <col min="16137" max="16137" width="43" bestFit="1" customWidth="1"/>
    <col min="16138" max="16138" width="36.28515625" customWidth="1"/>
  </cols>
  <sheetData>
    <row r="1" spans="1:10" ht="18" x14ac:dyDescent="0.25">
      <c r="B1" s="125" t="s">
        <v>94</v>
      </c>
      <c r="C1" s="125"/>
      <c r="D1" s="125"/>
      <c r="E1" s="125"/>
      <c r="F1" s="125"/>
      <c r="G1" s="125"/>
      <c r="H1" s="125"/>
      <c r="I1" s="125"/>
      <c r="J1" s="126"/>
    </row>
    <row r="2" spans="1:10" s="23" customFormat="1" ht="15.75" x14ac:dyDescent="0.25">
      <c r="A2" s="86" t="s">
        <v>95</v>
      </c>
      <c r="B2" s="87" t="s">
        <v>96</v>
      </c>
      <c r="C2" s="127" t="s">
        <v>97</v>
      </c>
      <c r="D2" s="127"/>
      <c r="E2" s="127"/>
      <c r="F2" s="127"/>
      <c r="G2" s="86" t="s">
        <v>98</v>
      </c>
      <c r="H2" s="86" t="s">
        <v>99</v>
      </c>
      <c r="I2" s="88" t="s">
        <v>100</v>
      </c>
      <c r="J2" s="86" t="s">
        <v>101</v>
      </c>
    </row>
    <row r="3" spans="1:10" ht="15.75" x14ac:dyDescent="0.25">
      <c r="A3" s="14">
        <v>1</v>
      </c>
      <c r="B3" s="89" t="s">
        <v>55</v>
      </c>
      <c r="C3" s="89" t="s">
        <v>102</v>
      </c>
      <c r="D3" s="89" t="s">
        <v>103</v>
      </c>
      <c r="E3" s="89" t="s">
        <v>104</v>
      </c>
      <c r="F3" s="89">
        <v>45601</v>
      </c>
      <c r="G3" s="89" t="s">
        <v>105</v>
      </c>
      <c r="H3" s="89" t="s">
        <v>106</v>
      </c>
      <c r="I3" s="90"/>
      <c r="J3" s="91"/>
    </row>
    <row r="4" spans="1:10" ht="15.75" x14ac:dyDescent="0.25">
      <c r="A4" s="14">
        <v>2</v>
      </c>
      <c r="B4" s="89" t="s">
        <v>51</v>
      </c>
      <c r="C4" s="89" t="s">
        <v>107</v>
      </c>
      <c r="D4" s="89" t="s">
        <v>108</v>
      </c>
      <c r="E4" s="89" t="s">
        <v>104</v>
      </c>
      <c r="F4" s="89">
        <v>45628</v>
      </c>
      <c r="G4" s="89" t="s">
        <v>109</v>
      </c>
      <c r="H4" s="89" t="s">
        <v>110</v>
      </c>
      <c r="I4" s="92" t="s">
        <v>111</v>
      </c>
      <c r="J4" s="93" t="s">
        <v>112</v>
      </c>
    </row>
    <row r="5" spans="1:10" ht="15.75" x14ac:dyDescent="0.25">
      <c r="A5" s="14">
        <v>3</v>
      </c>
      <c r="B5" s="89" t="s">
        <v>28</v>
      </c>
      <c r="C5" s="89" t="s">
        <v>113</v>
      </c>
      <c r="D5" s="89" t="s">
        <v>108</v>
      </c>
      <c r="E5" s="89" t="s">
        <v>104</v>
      </c>
      <c r="F5" s="89">
        <v>45628</v>
      </c>
      <c r="G5" s="89" t="s">
        <v>114</v>
      </c>
      <c r="H5" s="89" t="s">
        <v>115</v>
      </c>
      <c r="I5" s="94"/>
      <c r="J5" s="91"/>
    </row>
    <row r="6" spans="1:10" ht="15.75" x14ac:dyDescent="0.25">
      <c r="A6" s="14">
        <v>4</v>
      </c>
      <c r="B6" s="89" t="s">
        <v>116</v>
      </c>
      <c r="C6" s="89" t="s">
        <v>117</v>
      </c>
      <c r="D6" s="89" t="s">
        <v>108</v>
      </c>
      <c r="E6" s="89" t="s">
        <v>104</v>
      </c>
      <c r="F6" s="89">
        <v>45628</v>
      </c>
      <c r="G6" s="89"/>
      <c r="H6" s="89" t="s">
        <v>118</v>
      </c>
      <c r="I6" s="94"/>
      <c r="J6" s="91"/>
    </row>
    <row r="7" spans="1:10" ht="15.75" x14ac:dyDescent="0.25">
      <c r="A7" s="14">
        <v>5</v>
      </c>
      <c r="B7" s="89" t="s">
        <v>119</v>
      </c>
      <c r="C7" s="89" t="s">
        <v>120</v>
      </c>
      <c r="D7" s="89" t="s">
        <v>103</v>
      </c>
      <c r="E7" s="89" t="s">
        <v>104</v>
      </c>
      <c r="F7" s="89">
        <v>45601</v>
      </c>
      <c r="G7" s="89" t="s">
        <v>121</v>
      </c>
      <c r="H7" s="89" t="s">
        <v>122</v>
      </c>
      <c r="I7" s="95" t="s">
        <v>123</v>
      </c>
      <c r="J7" s="91"/>
    </row>
    <row r="8" spans="1:10" ht="15.75" x14ac:dyDescent="0.25">
      <c r="A8" s="14">
        <v>6</v>
      </c>
      <c r="B8" s="89" t="s">
        <v>124</v>
      </c>
      <c r="C8" s="89" t="s">
        <v>125</v>
      </c>
      <c r="D8" s="89" t="s">
        <v>126</v>
      </c>
      <c r="E8" s="89" t="s">
        <v>104</v>
      </c>
      <c r="F8" s="89">
        <v>43115</v>
      </c>
      <c r="G8" s="89" t="s">
        <v>127</v>
      </c>
      <c r="H8" s="89" t="s">
        <v>128</v>
      </c>
      <c r="I8" s="92" t="s">
        <v>129</v>
      </c>
      <c r="J8" s="91"/>
    </row>
    <row r="9" spans="1:10" ht="15.75" x14ac:dyDescent="0.25">
      <c r="A9" s="14">
        <v>7</v>
      </c>
      <c r="B9" s="89" t="s">
        <v>130</v>
      </c>
      <c r="C9" s="89" t="s">
        <v>131</v>
      </c>
      <c r="D9" s="89" t="s">
        <v>126</v>
      </c>
      <c r="E9" s="89" t="s">
        <v>104</v>
      </c>
      <c r="F9" s="89">
        <v>43115</v>
      </c>
      <c r="G9" s="89"/>
      <c r="H9" s="89" t="s">
        <v>132</v>
      </c>
      <c r="I9" s="92" t="s">
        <v>133</v>
      </c>
      <c r="J9" s="91"/>
    </row>
    <row r="10" spans="1:10" ht="15.75" x14ac:dyDescent="0.25">
      <c r="A10" s="14">
        <v>8</v>
      </c>
      <c r="B10" s="89" t="s">
        <v>30</v>
      </c>
      <c r="C10" s="89" t="s">
        <v>134</v>
      </c>
      <c r="D10" s="89" t="s">
        <v>103</v>
      </c>
      <c r="E10" s="89" t="s">
        <v>104</v>
      </c>
      <c r="F10" s="89">
        <v>45601</v>
      </c>
      <c r="G10" s="89" t="s">
        <v>135</v>
      </c>
      <c r="H10" s="89" t="s">
        <v>136</v>
      </c>
      <c r="I10" s="92" t="s">
        <v>137</v>
      </c>
      <c r="J10" s="91"/>
    </row>
    <row r="11" spans="1:10" ht="15.75" x14ac:dyDescent="0.25">
      <c r="A11" s="14">
        <v>9</v>
      </c>
      <c r="B11" s="89" t="s">
        <v>138</v>
      </c>
      <c r="C11" s="89" t="s">
        <v>139</v>
      </c>
      <c r="D11" s="89" t="s">
        <v>103</v>
      </c>
      <c r="E11" s="89" t="s">
        <v>104</v>
      </c>
      <c r="F11" s="89">
        <v>45601</v>
      </c>
      <c r="G11" s="89" t="s">
        <v>140</v>
      </c>
      <c r="H11" s="89" t="s">
        <v>141</v>
      </c>
      <c r="I11" s="92" t="s">
        <v>142</v>
      </c>
      <c r="J11" s="91"/>
    </row>
    <row r="12" spans="1:10" ht="15.75" x14ac:dyDescent="0.25">
      <c r="A12" s="14">
        <v>10</v>
      </c>
      <c r="B12" s="89" t="s">
        <v>143</v>
      </c>
      <c r="C12" s="89" t="s">
        <v>144</v>
      </c>
      <c r="D12" s="89" t="s">
        <v>103</v>
      </c>
      <c r="E12" s="89" t="s">
        <v>104</v>
      </c>
      <c r="F12" s="89">
        <v>45601</v>
      </c>
      <c r="G12" s="89" t="s">
        <v>145</v>
      </c>
      <c r="H12" s="89" t="s">
        <v>146</v>
      </c>
      <c r="I12" s="92" t="s">
        <v>147</v>
      </c>
      <c r="J12" s="91"/>
    </row>
    <row r="13" spans="1:10" ht="15.75" x14ac:dyDescent="0.25">
      <c r="A13" s="14">
        <v>11</v>
      </c>
      <c r="B13" s="89" t="s">
        <v>148</v>
      </c>
      <c r="C13" s="91" t="s">
        <v>149</v>
      </c>
      <c r="D13" s="91" t="s">
        <v>103</v>
      </c>
      <c r="E13" s="91" t="s">
        <v>104</v>
      </c>
      <c r="F13" s="91">
        <v>45601</v>
      </c>
      <c r="G13" s="91" t="s">
        <v>150</v>
      </c>
      <c r="H13" s="91" t="s">
        <v>151</v>
      </c>
      <c r="I13" s="96" t="s">
        <v>152</v>
      </c>
      <c r="J13" s="91"/>
    </row>
    <row r="14" spans="1:10" ht="15.75" x14ac:dyDescent="0.25">
      <c r="A14" s="14">
        <v>12</v>
      </c>
      <c r="B14" s="91" t="s">
        <v>158</v>
      </c>
      <c r="C14" s="91" t="s">
        <v>159</v>
      </c>
      <c r="D14" s="91" t="s">
        <v>160</v>
      </c>
      <c r="E14" s="91" t="s">
        <v>104</v>
      </c>
      <c r="F14" s="91">
        <v>43113</v>
      </c>
      <c r="G14" s="91"/>
      <c r="H14" s="91" t="s">
        <v>161</v>
      </c>
      <c r="I14" s="90" t="s">
        <v>162</v>
      </c>
      <c r="J14" s="91"/>
    </row>
    <row r="15" spans="1:10" ht="15.75" x14ac:dyDescent="0.25">
      <c r="A15" s="14">
        <v>13</v>
      </c>
      <c r="B15" s="91" t="s">
        <v>163</v>
      </c>
      <c r="C15" s="91" t="s">
        <v>164</v>
      </c>
      <c r="D15" s="91" t="s">
        <v>165</v>
      </c>
      <c r="E15" s="91" t="s">
        <v>104</v>
      </c>
      <c r="F15" s="91">
        <v>45681</v>
      </c>
      <c r="G15" s="91"/>
      <c r="H15" s="91" t="s">
        <v>166</v>
      </c>
      <c r="I15" s="98" t="s">
        <v>167</v>
      </c>
      <c r="J15" s="91"/>
    </row>
    <row r="16" spans="1:10" ht="15.75" x14ac:dyDescent="0.25">
      <c r="A16" s="14">
        <v>14</v>
      </c>
      <c r="B16" s="89" t="s">
        <v>53</v>
      </c>
      <c r="C16" s="89" t="s">
        <v>168</v>
      </c>
      <c r="D16" s="89" t="s">
        <v>103</v>
      </c>
      <c r="E16" s="89" t="s">
        <v>104</v>
      </c>
      <c r="F16" s="89">
        <v>45601</v>
      </c>
      <c r="G16" s="89" t="s">
        <v>169</v>
      </c>
      <c r="H16" s="89" t="s">
        <v>170</v>
      </c>
      <c r="I16" s="99" t="s">
        <v>171</v>
      </c>
      <c r="J16" s="92" t="s">
        <v>172</v>
      </c>
    </row>
    <row r="17" spans="1:10" ht="15.75" x14ac:dyDescent="0.25">
      <c r="A17" s="14">
        <v>15</v>
      </c>
      <c r="B17" s="89" t="s">
        <v>52</v>
      </c>
      <c r="C17" s="89" t="s">
        <v>173</v>
      </c>
      <c r="D17" s="89" t="s">
        <v>174</v>
      </c>
      <c r="E17" s="89" t="s">
        <v>104</v>
      </c>
      <c r="F17" s="89">
        <v>43102</v>
      </c>
      <c r="G17" s="89"/>
      <c r="H17" s="89" t="s">
        <v>175</v>
      </c>
      <c r="I17" s="92" t="s">
        <v>176</v>
      </c>
      <c r="J17" s="100"/>
    </row>
    <row r="18" spans="1:10" ht="15.75" x14ac:dyDescent="0.25">
      <c r="A18" s="14">
        <v>16</v>
      </c>
      <c r="B18" s="91" t="s">
        <v>34</v>
      </c>
      <c r="C18" s="91" t="s">
        <v>177</v>
      </c>
      <c r="D18" s="91" t="s">
        <v>103</v>
      </c>
      <c r="E18" s="91" t="s">
        <v>104</v>
      </c>
      <c r="F18" s="91">
        <v>45601</v>
      </c>
      <c r="G18" s="91"/>
      <c r="H18" s="91" t="s">
        <v>178</v>
      </c>
      <c r="I18" s="90" t="s">
        <v>179</v>
      </c>
      <c r="J18" s="91"/>
    </row>
    <row r="19" spans="1:10" ht="15.75" x14ac:dyDescent="0.25">
      <c r="A19" s="14">
        <v>17</v>
      </c>
      <c r="B19" s="91" t="s">
        <v>180</v>
      </c>
      <c r="C19" s="91" t="s">
        <v>181</v>
      </c>
      <c r="D19" s="91" t="s">
        <v>182</v>
      </c>
      <c r="E19" s="91" t="s">
        <v>104</v>
      </c>
      <c r="F19" s="91">
        <v>45133</v>
      </c>
      <c r="G19" s="91"/>
      <c r="H19" s="91" t="s">
        <v>183</v>
      </c>
      <c r="I19" s="90" t="s">
        <v>184</v>
      </c>
      <c r="J19" s="91"/>
    </row>
    <row r="20" spans="1:10" ht="30" customHeight="1" x14ac:dyDescent="0.25">
      <c r="A20" s="14">
        <v>18</v>
      </c>
      <c r="B20" s="91" t="s">
        <v>37</v>
      </c>
      <c r="C20" s="91" t="s">
        <v>185</v>
      </c>
      <c r="D20" s="91" t="s">
        <v>182</v>
      </c>
      <c r="E20" s="91" t="s">
        <v>104</v>
      </c>
      <c r="F20" s="91">
        <v>45133</v>
      </c>
      <c r="G20" s="101" t="s">
        <v>186</v>
      </c>
      <c r="H20" s="91" t="s">
        <v>187</v>
      </c>
      <c r="I20" s="90" t="s">
        <v>188</v>
      </c>
      <c r="J20" s="91"/>
    </row>
    <row r="21" spans="1:10" ht="15.75" customHeight="1" x14ac:dyDescent="0.25">
      <c r="A21" s="14">
        <v>19</v>
      </c>
      <c r="B21" s="91" t="s">
        <v>33</v>
      </c>
      <c r="C21" s="91" t="s">
        <v>189</v>
      </c>
      <c r="D21" s="91" t="s">
        <v>103</v>
      </c>
      <c r="E21" s="91" t="s">
        <v>104</v>
      </c>
      <c r="F21" s="91">
        <v>45601</v>
      </c>
      <c r="G21" s="101" t="s">
        <v>190</v>
      </c>
      <c r="H21" s="91" t="s">
        <v>191</v>
      </c>
      <c r="I21" s="90"/>
      <c r="J21" s="91"/>
    </row>
    <row r="22" spans="1:10" ht="15.75" x14ac:dyDescent="0.25">
      <c r="A22" s="14">
        <v>20</v>
      </c>
      <c r="B22" s="91" t="s">
        <v>35</v>
      </c>
      <c r="C22" s="91"/>
      <c r="D22" s="91"/>
      <c r="E22" s="91"/>
      <c r="F22" s="91"/>
      <c r="G22" s="91"/>
      <c r="H22" s="103" t="s">
        <v>236</v>
      </c>
      <c r="I22" s="104" t="s">
        <v>237</v>
      </c>
      <c r="J22" s="91"/>
    </row>
    <row r="23" spans="1:10" ht="15.75" x14ac:dyDescent="0.25">
      <c r="B23" s="23"/>
      <c r="C23" s="23"/>
      <c r="D23" s="23"/>
      <c r="E23" s="23"/>
      <c r="F23" s="23"/>
      <c r="G23" s="23"/>
      <c r="H23" s="23"/>
      <c r="I23" s="102"/>
      <c r="J23" s="23"/>
    </row>
    <row r="24" spans="1:10" ht="15.75" hidden="1" x14ac:dyDescent="0.25">
      <c r="A24" s="14"/>
      <c r="B24" s="91" t="s">
        <v>192</v>
      </c>
      <c r="C24" s="91" t="s">
        <v>193</v>
      </c>
      <c r="D24" s="91" t="s">
        <v>103</v>
      </c>
      <c r="E24" s="91" t="s">
        <v>104</v>
      </c>
      <c r="F24" s="91">
        <v>45601</v>
      </c>
      <c r="G24" s="91"/>
      <c r="H24" s="91" t="s">
        <v>194</v>
      </c>
      <c r="I24" s="90" t="s">
        <v>195</v>
      </c>
      <c r="J24" s="91"/>
    </row>
    <row r="25" spans="1:10" ht="15.75" hidden="1" x14ac:dyDescent="0.25">
      <c r="A25" s="14"/>
      <c r="B25" s="91" t="s">
        <v>196</v>
      </c>
      <c r="C25" s="91" t="s">
        <v>197</v>
      </c>
      <c r="D25" s="91" t="s">
        <v>103</v>
      </c>
      <c r="E25" s="91" t="s">
        <v>104</v>
      </c>
      <c r="F25" s="91">
        <v>45601</v>
      </c>
      <c r="G25" s="91" t="s">
        <v>198</v>
      </c>
      <c r="H25" s="91" t="s">
        <v>199</v>
      </c>
      <c r="I25" s="97"/>
      <c r="J25" s="91"/>
    </row>
    <row r="26" spans="1:10" ht="15.75" hidden="1" x14ac:dyDescent="0.25">
      <c r="A26" s="14"/>
      <c r="B26" s="91" t="s">
        <v>200</v>
      </c>
      <c r="C26" s="91"/>
      <c r="D26" s="91"/>
      <c r="E26" s="91"/>
      <c r="F26" s="91"/>
      <c r="G26" s="91"/>
      <c r="H26" s="91" t="s">
        <v>201</v>
      </c>
      <c r="I26" s="97"/>
      <c r="J26" s="4"/>
    </row>
    <row r="27" spans="1:10" ht="15.75" hidden="1" x14ac:dyDescent="0.25">
      <c r="A27" s="14"/>
      <c r="B27" s="89" t="s">
        <v>202</v>
      </c>
      <c r="C27" s="89" t="s">
        <v>203</v>
      </c>
      <c r="D27" s="89" t="s">
        <v>204</v>
      </c>
      <c r="E27" s="89" t="s">
        <v>104</v>
      </c>
      <c r="F27" s="89">
        <v>45633</v>
      </c>
      <c r="G27" s="89" t="s">
        <v>205</v>
      </c>
      <c r="H27" s="89" t="s">
        <v>206</v>
      </c>
      <c r="I27" s="92" t="s">
        <v>207</v>
      </c>
      <c r="J27" s="91"/>
    </row>
    <row r="28" spans="1:10" ht="15.75" hidden="1" x14ac:dyDescent="0.25">
      <c r="A28" s="14"/>
      <c r="B28" s="91" t="s">
        <v>208</v>
      </c>
      <c r="C28" s="91" t="s">
        <v>209</v>
      </c>
      <c r="D28" s="91" t="s">
        <v>204</v>
      </c>
      <c r="E28" s="91" t="s">
        <v>104</v>
      </c>
      <c r="F28" s="91">
        <v>45633</v>
      </c>
      <c r="G28" s="91" t="s">
        <v>210</v>
      </c>
      <c r="H28" s="91" t="s">
        <v>211</v>
      </c>
      <c r="I28" s="90" t="s">
        <v>212</v>
      </c>
      <c r="J28" s="91"/>
    </row>
    <row r="29" spans="1:10" ht="15.75" hidden="1" x14ac:dyDescent="0.25">
      <c r="A29" s="14"/>
      <c r="B29" s="89" t="s">
        <v>213</v>
      </c>
      <c r="C29" s="89" t="s">
        <v>214</v>
      </c>
      <c r="D29" s="89" t="s">
        <v>103</v>
      </c>
      <c r="E29" s="89" t="s">
        <v>104</v>
      </c>
      <c r="F29" s="89">
        <v>45601</v>
      </c>
      <c r="G29" s="89" t="s">
        <v>215</v>
      </c>
      <c r="H29" s="89" t="s">
        <v>216</v>
      </c>
      <c r="I29" s="92" t="s">
        <v>217</v>
      </c>
      <c r="J29" s="91"/>
    </row>
    <row r="30" spans="1:10" ht="15.75" hidden="1" x14ac:dyDescent="0.25">
      <c r="A30" s="14"/>
      <c r="B30" s="89" t="s">
        <v>218</v>
      </c>
      <c r="C30" s="89" t="s">
        <v>219</v>
      </c>
      <c r="D30" s="89" t="s">
        <v>103</v>
      </c>
      <c r="E30" s="89" t="s">
        <v>104</v>
      </c>
      <c r="F30" s="89">
        <v>45601</v>
      </c>
      <c r="G30" s="89" t="s">
        <v>220</v>
      </c>
      <c r="H30" s="89" t="s">
        <v>221</v>
      </c>
      <c r="I30" s="92" t="s">
        <v>222</v>
      </c>
      <c r="J30" s="91"/>
    </row>
    <row r="31" spans="1:10" ht="15.75" hidden="1" x14ac:dyDescent="0.25">
      <c r="A31" s="14"/>
      <c r="B31" s="89" t="s">
        <v>223</v>
      </c>
      <c r="C31" s="89" t="s">
        <v>224</v>
      </c>
      <c r="D31" s="89" t="s">
        <v>108</v>
      </c>
      <c r="E31" s="89" t="s">
        <v>104</v>
      </c>
      <c r="F31" s="89">
        <v>45628</v>
      </c>
      <c r="G31" s="89" t="s">
        <v>225</v>
      </c>
      <c r="H31" s="89" t="s">
        <v>226</v>
      </c>
      <c r="I31" s="92" t="s">
        <v>227</v>
      </c>
      <c r="J31" s="91"/>
    </row>
    <row r="32" spans="1:10" ht="15.75" hidden="1" x14ac:dyDescent="0.25">
      <c r="A32" s="14"/>
      <c r="B32" s="89" t="s">
        <v>228</v>
      </c>
      <c r="C32" s="89" t="s">
        <v>229</v>
      </c>
      <c r="D32" s="89" t="s">
        <v>108</v>
      </c>
      <c r="E32" s="89" t="s">
        <v>104</v>
      </c>
      <c r="F32" s="89">
        <v>45628</v>
      </c>
      <c r="G32" s="89" t="s">
        <v>230</v>
      </c>
      <c r="H32" s="89"/>
      <c r="I32" s="92" t="s">
        <v>231</v>
      </c>
      <c r="J32" s="91"/>
    </row>
    <row r="33" spans="1:10" ht="15.75" hidden="1" x14ac:dyDescent="0.25">
      <c r="A33" s="14"/>
      <c r="B33" s="89" t="s">
        <v>232</v>
      </c>
      <c r="C33" s="89" t="s">
        <v>233</v>
      </c>
      <c r="D33" s="89" t="s">
        <v>103</v>
      </c>
      <c r="E33" s="89" t="s">
        <v>104</v>
      </c>
      <c r="F33" s="89">
        <v>45601</v>
      </c>
      <c r="G33" s="89" t="s">
        <v>234</v>
      </c>
      <c r="H33" s="89"/>
      <c r="I33" s="92" t="s">
        <v>235</v>
      </c>
      <c r="J33" s="91"/>
    </row>
    <row r="34" spans="1:10" ht="15.75" hidden="1" x14ac:dyDescent="0.25">
      <c r="A34" s="14"/>
      <c r="B34" s="89" t="s">
        <v>238</v>
      </c>
      <c r="C34" s="89" t="s">
        <v>239</v>
      </c>
      <c r="D34" s="89" t="s">
        <v>103</v>
      </c>
      <c r="E34" s="89" t="s">
        <v>104</v>
      </c>
      <c r="F34" s="89">
        <v>45601</v>
      </c>
      <c r="G34" s="89" t="s">
        <v>240</v>
      </c>
      <c r="H34" s="89" t="s">
        <v>241</v>
      </c>
      <c r="I34" s="92" t="s">
        <v>242</v>
      </c>
      <c r="J34" s="91"/>
    </row>
    <row r="35" spans="1:10" ht="15.75" hidden="1" x14ac:dyDescent="0.25">
      <c r="A35" s="14"/>
      <c r="B35" s="89" t="s">
        <v>243</v>
      </c>
      <c r="C35" s="89" t="s">
        <v>244</v>
      </c>
      <c r="D35" s="89" t="s">
        <v>103</v>
      </c>
      <c r="E35" s="89" t="s">
        <v>104</v>
      </c>
      <c r="F35" s="89">
        <v>45601</v>
      </c>
      <c r="G35" s="89"/>
      <c r="H35" s="89" t="s">
        <v>245</v>
      </c>
      <c r="I35" s="92" t="s">
        <v>246</v>
      </c>
      <c r="J35" s="91"/>
    </row>
    <row r="36" spans="1:10" ht="15.75" hidden="1" x14ac:dyDescent="0.25">
      <c r="A36" s="14"/>
      <c r="B36" s="89" t="s">
        <v>153</v>
      </c>
      <c r="C36" s="91" t="s">
        <v>154</v>
      </c>
      <c r="D36" s="89" t="s">
        <v>155</v>
      </c>
      <c r="E36" s="89" t="s">
        <v>104</v>
      </c>
      <c r="F36" s="89">
        <v>45690</v>
      </c>
      <c r="G36" s="91" t="s">
        <v>156</v>
      </c>
      <c r="H36" s="91" t="s">
        <v>157</v>
      </c>
      <c r="I36" s="97"/>
      <c r="J36" s="91"/>
    </row>
  </sheetData>
  <mergeCells count="2">
    <mergeCell ref="B1:J1"/>
    <mergeCell ref="C2:F2"/>
  </mergeCells>
  <hyperlinks>
    <hyperlink ref="I30" r:id="rId1"/>
    <hyperlink ref="I7" r:id="rId2"/>
    <hyperlink ref="I4" r:id="rId3"/>
    <hyperlink ref="I31" r:id="rId4"/>
    <hyperlink ref="I27" r:id="rId5"/>
    <hyperlink ref="I11" r:id="rId6"/>
    <hyperlink ref="I29" r:id="rId7"/>
    <hyperlink ref="I9" r:id="rId8"/>
    <hyperlink ref="I8" r:id="rId9"/>
    <hyperlink ref="J4" r:id="rId10"/>
    <hyperlink ref="I32" r:id="rId11"/>
    <hyperlink ref="I33" r:id="rId12"/>
    <hyperlink ref="I28" r:id="rId13"/>
    <hyperlink ref="I35" r:id="rId14"/>
    <hyperlink ref="I10" r:id="rId15"/>
    <hyperlink ref="I12" r:id="rId16"/>
    <hyperlink ref="I34" r:id="rId17"/>
    <hyperlink ref="I14" r:id="rId18"/>
    <hyperlink ref="I24" r:id="rId19"/>
    <hyperlink ref="I13" r:id="rId20"/>
    <hyperlink ref="I15" r:id="rId21" display="mailto:paul.thomas@adenalocalschools.com"/>
    <hyperlink ref="I16" r:id="rId22"/>
    <hyperlink ref="J16" r:id="rId23"/>
    <hyperlink ref="I17" r:id="rId24"/>
    <hyperlink ref="I18" r:id="rId25"/>
    <hyperlink ref="I20" r:id="rId26"/>
    <hyperlink ref="I19" r:id="rId27"/>
    <hyperlink ref="I22" r:id="rId28" display="mailto:hoythunter35@yahoo.com"/>
  </hyperlinks>
  <pageMargins left="0.7" right="0.7" top="0.75" bottom="0.75" header="0.3" footer="0.3"/>
  <legacy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Standings</vt:lpstr>
      <vt:lpstr>Results</vt:lpstr>
      <vt:lpstr>Year In Review</vt:lpstr>
      <vt:lpstr>Fish Off Qualifiers</vt:lpstr>
      <vt:lpstr>Addresses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Fife</dc:creator>
  <cp:lastModifiedBy>Jill Fife</cp:lastModifiedBy>
  <cp:lastPrinted>2018-08-27T09:09:25Z</cp:lastPrinted>
  <dcterms:created xsi:type="dcterms:W3CDTF">2018-05-19T10:31:55Z</dcterms:created>
  <dcterms:modified xsi:type="dcterms:W3CDTF">2018-11-21T10:43:42Z</dcterms:modified>
</cp:coreProperties>
</file>